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C7B094.FINDEP.local\Profiles\Горюшкина\Documents\Горюшкина\УТОЧНЕНИЕ 2025\Уточнение 7\"/>
    </mc:Choice>
  </mc:AlternateContent>
  <bookViews>
    <workbookView xWindow="0" yWindow="0" windowWidth="28800" windowHeight="11700"/>
  </bookViews>
  <sheets>
    <sheet name="прил 3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64" i="1" l="1"/>
  <c r="F393" i="1"/>
  <c r="G393" i="1"/>
  <c r="G431" i="1"/>
  <c r="F431" i="1"/>
  <c r="E431" i="1"/>
  <c r="G229" i="1"/>
  <c r="F396" i="1" l="1"/>
  <c r="G396" i="1"/>
  <c r="E396" i="1"/>
  <c r="F317" i="1"/>
  <c r="F316" i="1" s="1"/>
  <c r="G317" i="1"/>
  <c r="G316" i="1" s="1"/>
  <c r="E317" i="1"/>
  <c r="E316" i="1" s="1"/>
  <c r="F253" i="1"/>
  <c r="G253" i="1"/>
  <c r="E253" i="1"/>
  <c r="F246" i="1"/>
  <c r="G246" i="1"/>
  <c r="E246" i="1"/>
  <c r="F67" i="1"/>
  <c r="G67" i="1"/>
  <c r="E67" i="1"/>
  <c r="F421" i="1" l="1"/>
  <c r="G421" i="1"/>
  <c r="E421" i="1"/>
  <c r="F446" i="1" l="1"/>
  <c r="G446" i="1"/>
  <c r="E446" i="1"/>
  <c r="E433" i="1"/>
  <c r="F398" i="1"/>
  <c r="G398" i="1"/>
  <c r="E398" i="1"/>
  <c r="F108" i="1"/>
  <c r="G108" i="1"/>
  <c r="E108" i="1"/>
  <c r="E339" i="1" l="1"/>
  <c r="F320" i="1"/>
  <c r="F319" i="1" s="1"/>
  <c r="G320" i="1"/>
  <c r="G319" i="1" s="1"/>
  <c r="E320" i="1"/>
  <c r="E319" i="1" s="1"/>
  <c r="E70" i="1"/>
  <c r="F52" i="1" l="1"/>
  <c r="F51" i="1" s="1"/>
  <c r="G52" i="1"/>
  <c r="G51" i="1" s="1"/>
  <c r="E52" i="1"/>
  <c r="E51" i="1" s="1"/>
  <c r="F413" i="1" l="1"/>
  <c r="G413" i="1"/>
  <c r="E413" i="1"/>
  <c r="F433" i="1"/>
  <c r="G433" i="1"/>
  <c r="E38" i="1"/>
  <c r="E309" i="1"/>
  <c r="F450" i="1"/>
  <c r="G450" i="1"/>
  <c r="E450" i="1"/>
  <c r="F411" i="1"/>
  <c r="G411" i="1"/>
  <c r="E411" i="1"/>
  <c r="F333" i="1"/>
  <c r="G333" i="1"/>
  <c r="E333" i="1"/>
  <c r="F242" i="1"/>
  <c r="G242" i="1"/>
  <c r="E242" i="1"/>
  <c r="E236" i="1"/>
  <c r="F165" i="1"/>
  <c r="F164" i="1" s="1"/>
  <c r="G165" i="1"/>
  <c r="G164" i="1" s="1"/>
  <c r="E165" i="1"/>
  <c r="E164" i="1" s="1"/>
  <c r="F152" i="1"/>
  <c r="G152" i="1"/>
  <c r="E152" i="1"/>
  <c r="F130" i="1"/>
  <c r="G130" i="1"/>
  <c r="E130" i="1"/>
  <c r="F23" i="1" l="1"/>
  <c r="G23" i="1"/>
  <c r="E23" i="1"/>
  <c r="G466" i="1"/>
  <c r="F466" i="1"/>
  <c r="E466" i="1"/>
  <c r="G464" i="1"/>
  <c r="F464" i="1"/>
  <c r="G462" i="1"/>
  <c r="F462" i="1"/>
  <c r="E462" i="1"/>
  <c r="F427" i="1"/>
  <c r="G427" i="1"/>
  <c r="E427" i="1"/>
  <c r="E403" i="1"/>
  <c r="F309" i="1"/>
  <c r="G309" i="1"/>
  <c r="F223" i="1"/>
  <c r="F222" i="1" s="1"/>
  <c r="G223" i="1"/>
  <c r="G222" i="1" s="1"/>
  <c r="E223" i="1"/>
  <c r="E222" i="1" s="1"/>
  <c r="F55" i="1"/>
  <c r="G55" i="1"/>
  <c r="E55" i="1"/>
  <c r="E29" i="1" l="1"/>
  <c r="F234" i="1"/>
  <c r="G234" i="1"/>
  <c r="E234" i="1"/>
  <c r="F266" i="1"/>
  <c r="G266" i="1"/>
  <c r="E154" i="1"/>
  <c r="E57" i="1"/>
  <c r="F425" i="1"/>
  <c r="G425" i="1"/>
  <c r="E425" i="1"/>
  <c r="E429" i="1"/>
  <c r="F429" i="1"/>
  <c r="G429" i="1"/>
  <c r="F307" i="1"/>
  <c r="G307" i="1"/>
  <c r="E307" i="1"/>
  <c r="F294" i="1"/>
  <c r="G294" i="1"/>
  <c r="E294" i="1"/>
  <c r="F296" i="1"/>
  <c r="G296" i="1"/>
  <c r="E296" i="1"/>
  <c r="F226" i="1"/>
  <c r="F225" i="1" s="1"/>
  <c r="G226" i="1"/>
  <c r="G225" i="1" s="1"/>
  <c r="E226" i="1"/>
  <c r="E225" i="1" s="1"/>
  <c r="F147" i="1"/>
  <c r="G147" i="1"/>
  <c r="E147" i="1"/>
  <c r="F59" i="1"/>
  <c r="G59" i="1"/>
  <c r="E59" i="1"/>
  <c r="F61" i="1"/>
  <c r="G61" i="1"/>
  <c r="E61" i="1"/>
  <c r="F57" i="1"/>
  <c r="G57" i="1"/>
  <c r="G54" i="1" l="1"/>
  <c r="F54" i="1"/>
  <c r="E54" i="1"/>
  <c r="F49" i="1"/>
  <c r="G49" i="1"/>
  <c r="E49" i="1"/>
  <c r="F18" i="1"/>
  <c r="G18" i="1"/>
  <c r="E18" i="1"/>
  <c r="F70" i="1" l="1"/>
  <c r="G70" i="1"/>
  <c r="F88" i="1"/>
  <c r="F87" i="1" s="1"/>
  <c r="G88" i="1"/>
  <c r="G87" i="1" s="1"/>
  <c r="F85" i="1"/>
  <c r="F84" i="1" s="1"/>
  <c r="G85" i="1"/>
  <c r="G84" i="1" s="1"/>
  <c r="E88" i="1"/>
  <c r="E87" i="1" s="1"/>
  <c r="E85" i="1"/>
  <c r="E84" i="1" s="1"/>
  <c r="F115" i="1"/>
  <c r="F114" i="1" s="1"/>
  <c r="F113" i="1" s="1"/>
  <c r="G115" i="1"/>
  <c r="G114" i="1" s="1"/>
  <c r="G113" i="1" s="1"/>
  <c r="E115" i="1"/>
  <c r="E114" i="1" s="1"/>
  <c r="E113" i="1" s="1"/>
  <c r="F126" i="1"/>
  <c r="G126" i="1"/>
  <c r="E126" i="1"/>
  <c r="F92" i="1"/>
  <c r="F91" i="1" s="1"/>
  <c r="G92" i="1"/>
  <c r="G91" i="1" s="1"/>
  <c r="E92" i="1"/>
  <c r="E91" i="1" s="1"/>
  <c r="E20" i="1"/>
  <c r="G83" i="1" l="1"/>
  <c r="F83" i="1"/>
  <c r="E83" i="1"/>
  <c r="F183" i="1"/>
  <c r="F182" i="1" s="1"/>
  <c r="G183" i="1"/>
  <c r="G182" i="1" s="1"/>
  <c r="E183" i="1"/>
  <c r="E182" i="1" s="1"/>
  <c r="F180" i="1"/>
  <c r="F179" i="1" s="1"/>
  <c r="G180" i="1"/>
  <c r="G179" i="1" s="1"/>
  <c r="E180" i="1"/>
  <c r="E179" i="1" s="1"/>
  <c r="F177" i="1"/>
  <c r="F176" i="1" s="1"/>
  <c r="G177" i="1"/>
  <c r="G176" i="1" s="1"/>
  <c r="E177" i="1"/>
  <c r="E176" i="1" s="1"/>
  <c r="F174" i="1"/>
  <c r="F173" i="1" s="1"/>
  <c r="G174" i="1"/>
  <c r="G173" i="1" s="1"/>
  <c r="E174" i="1"/>
  <c r="E173" i="1" s="1"/>
  <c r="F168" i="1"/>
  <c r="F167" i="1" s="1"/>
  <c r="G168" i="1"/>
  <c r="G167" i="1" s="1"/>
  <c r="E168" i="1"/>
  <c r="E167" i="1" s="1"/>
  <c r="F207" i="1"/>
  <c r="F206" i="1" s="1"/>
  <c r="G207" i="1"/>
  <c r="G206" i="1" s="1"/>
  <c r="E207" i="1"/>
  <c r="E206" i="1" s="1"/>
  <c r="F204" i="1"/>
  <c r="F203" i="1" s="1"/>
  <c r="G204" i="1"/>
  <c r="G203" i="1" s="1"/>
  <c r="E204" i="1"/>
  <c r="E203" i="1" s="1"/>
  <c r="F201" i="1"/>
  <c r="F200" i="1" s="1"/>
  <c r="G201" i="1"/>
  <c r="G200" i="1" s="1"/>
  <c r="E201" i="1"/>
  <c r="E200" i="1" s="1"/>
  <c r="F199" i="1" l="1"/>
  <c r="G199" i="1"/>
  <c r="E199" i="1"/>
  <c r="F229" i="1"/>
  <c r="F228" i="1" s="1"/>
  <c r="F437" i="1" l="1"/>
  <c r="G437" i="1"/>
  <c r="E437" i="1"/>
  <c r="F220" i="1"/>
  <c r="F219" i="1" s="1"/>
  <c r="F218" i="1" s="1"/>
  <c r="G220" i="1"/>
  <c r="G219" i="1" s="1"/>
  <c r="E220" i="1"/>
  <c r="E219" i="1" s="1"/>
  <c r="G248" i="1"/>
  <c r="F248" i="1"/>
  <c r="E248" i="1"/>
  <c r="F458" i="1"/>
  <c r="G458" i="1"/>
  <c r="E458" i="1"/>
  <c r="F448" i="1"/>
  <c r="G448" i="1"/>
  <c r="E448" i="1"/>
  <c r="F394" i="1"/>
  <c r="G394" i="1"/>
  <c r="E394" i="1"/>
  <c r="F456" i="1"/>
  <c r="G456" i="1"/>
  <c r="E456" i="1"/>
  <c r="E229" i="1"/>
  <c r="E228" i="1" s="1"/>
  <c r="G305" i="1"/>
  <c r="F305" i="1"/>
  <c r="E305" i="1"/>
  <c r="G212" i="1"/>
  <c r="G211" i="1" s="1"/>
  <c r="F212" i="1"/>
  <c r="F211" i="1" s="1"/>
  <c r="E212" i="1"/>
  <c r="E211" i="1" s="1"/>
  <c r="F171" i="1"/>
  <c r="F170" i="1" s="1"/>
  <c r="F163" i="1" s="1"/>
  <c r="G171" i="1"/>
  <c r="G170" i="1" s="1"/>
  <c r="G163" i="1" s="1"/>
  <c r="E171" i="1"/>
  <c r="E170" i="1" s="1"/>
  <c r="E163" i="1" s="1"/>
  <c r="G150" i="1"/>
  <c r="F150" i="1"/>
  <c r="E150" i="1"/>
  <c r="E149" i="1" s="1"/>
  <c r="E218" i="1" l="1"/>
  <c r="E217" i="1" s="1"/>
  <c r="G80" i="1"/>
  <c r="G79" i="1" s="1"/>
  <c r="F80" i="1"/>
  <c r="F79" i="1" s="1"/>
  <c r="E80" i="1"/>
  <c r="E79" i="1" s="1"/>
  <c r="G29" i="1" l="1"/>
  <c r="F29" i="1"/>
  <c r="F38" i="1"/>
  <c r="G38" i="1"/>
  <c r="G154" i="1" l="1"/>
  <c r="G149" i="1" s="1"/>
  <c r="F154" i="1"/>
  <c r="F149" i="1" s="1"/>
  <c r="E190" i="1"/>
  <c r="E189" i="1" s="1"/>
  <c r="F190" i="1"/>
  <c r="F189" i="1" s="1"/>
  <c r="G190" i="1"/>
  <c r="G189" i="1" s="1"/>
  <c r="G194" i="1"/>
  <c r="F194" i="1"/>
  <c r="E194" i="1"/>
  <c r="G193" i="1"/>
  <c r="F193" i="1"/>
  <c r="E193" i="1"/>
  <c r="F139" i="1"/>
  <c r="F138" i="1" s="1"/>
  <c r="G139" i="1"/>
  <c r="G138" i="1" s="1"/>
  <c r="E139" i="1"/>
  <c r="E138" i="1" s="1"/>
  <c r="F135" i="1"/>
  <c r="F134" i="1" s="1"/>
  <c r="G135" i="1"/>
  <c r="G134" i="1" s="1"/>
  <c r="E135" i="1"/>
  <c r="E134" i="1" s="1"/>
  <c r="F125" i="1"/>
  <c r="G125" i="1"/>
  <c r="F129" i="1"/>
  <c r="G129" i="1"/>
  <c r="E129" i="1"/>
  <c r="E125" i="1"/>
  <c r="F124" i="1" l="1"/>
  <c r="E124" i="1"/>
  <c r="G124" i="1"/>
  <c r="G120" i="1"/>
  <c r="G119" i="1" s="1"/>
  <c r="G118" i="1" s="1"/>
  <c r="G117" i="1" s="1"/>
  <c r="F120" i="1"/>
  <c r="F119" i="1" s="1"/>
  <c r="F118" i="1" s="1"/>
  <c r="F117" i="1" s="1"/>
  <c r="E120" i="1"/>
  <c r="E119" i="1" s="1"/>
  <c r="E118" i="1" s="1"/>
  <c r="E117" i="1" s="1"/>
  <c r="G364" i="1"/>
  <c r="G363" i="1" s="1"/>
  <c r="F364" i="1"/>
  <c r="F363" i="1" s="1"/>
  <c r="E364" i="1"/>
  <c r="E363" i="1" s="1"/>
  <c r="G361" i="1"/>
  <c r="G360" i="1" s="1"/>
  <c r="F361" i="1"/>
  <c r="F360" i="1" s="1"/>
  <c r="E361" i="1"/>
  <c r="E360" i="1" s="1"/>
  <c r="G356" i="1"/>
  <c r="G355" i="1" s="1"/>
  <c r="G354" i="1" s="1"/>
  <c r="F356" i="1"/>
  <c r="F355" i="1" s="1"/>
  <c r="F354" i="1" s="1"/>
  <c r="E356" i="1"/>
  <c r="E355" i="1" s="1"/>
  <c r="E354" i="1" s="1"/>
  <c r="G359" i="1" l="1"/>
  <c r="E359" i="1"/>
  <c r="F359" i="1"/>
  <c r="G323" i="1"/>
  <c r="G322" i="1" s="1"/>
  <c r="F323" i="1"/>
  <c r="F322" i="1" s="1"/>
  <c r="E323" i="1"/>
  <c r="E322" i="1" s="1"/>
  <c r="G311" i="1"/>
  <c r="G304" i="1" s="1"/>
  <c r="F311" i="1"/>
  <c r="F304" i="1" s="1"/>
  <c r="E311" i="1"/>
  <c r="E304" i="1" s="1"/>
  <c r="G302" i="1"/>
  <c r="F302" i="1"/>
  <c r="E302" i="1"/>
  <c r="G298" i="1"/>
  <c r="F298" i="1"/>
  <c r="E298" i="1"/>
  <c r="F98" i="1" l="1"/>
  <c r="G98" i="1"/>
  <c r="E98" i="1"/>
  <c r="E300" i="1" l="1"/>
  <c r="E293" i="1" s="1"/>
  <c r="F300" i="1"/>
  <c r="F293" i="1" s="1"/>
  <c r="G300" i="1"/>
  <c r="G293" i="1" s="1"/>
  <c r="F400" i="1" l="1"/>
  <c r="G400" i="1"/>
  <c r="E400" i="1"/>
  <c r="F75" i="1" l="1"/>
  <c r="F69" i="1" s="1"/>
  <c r="G75" i="1"/>
  <c r="G69" i="1" s="1"/>
  <c r="E75" i="1"/>
  <c r="E69" i="1" s="1"/>
  <c r="F20" i="1"/>
  <c r="G20" i="1"/>
  <c r="G275" i="1" l="1"/>
  <c r="F275" i="1"/>
  <c r="F274" i="1" s="1"/>
  <c r="E275" i="1"/>
  <c r="E274" i="1" s="1"/>
  <c r="G272" i="1"/>
  <c r="F272" i="1"/>
  <c r="E272" i="1"/>
  <c r="F271" i="1" l="1"/>
  <c r="G271" i="1"/>
  <c r="E271" i="1"/>
  <c r="G274" i="1"/>
  <c r="F145" i="1"/>
  <c r="F144" i="1" s="1"/>
  <c r="G145" i="1"/>
  <c r="G144" i="1" s="1"/>
  <c r="E145" i="1"/>
  <c r="E144" i="1" s="1"/>
  <c r="E143" i="1" s="1"/>
  <c r="E270" i="1" l="1"/>
  <c r="E269" i="1" s="1"/>
  <c r="G270" i="1"/>
  <c r="G269" i="1" s="1"/>
  <c r="F270" i="1"/>
  <c r="F269" i="1" s="1"/>
  <c r="G415" i="1" l="1"/>
  <c r="F415" i="1"/>
  <c r="E415" i="1"/>
  <c r="F373" i="1" l="1"/>
  <c r="G373" i="1"/>
  <c r="E373" i="1"/>
  <c r="F418" i="1"/>
  <c r="G418" i="1"/>
  <c r="E418" i="1"/>
  <c r="F352" i="1" l="1"/>
  <c r="F351" i="1" s="1"/>
  <c r="G352" i="1"/>
  <c r="G351" i="1" s="1"/>
  <c r="E352" i="1"/>
  <c r="E351" i="1" s="1"/>
  <c r="E123" i="1"/>
  <c r="F460" i="1" l="1"/>
  <c r="G460" i="1"/>
  <c r="E460" i="1"/>
  <c r="E387" i="1"/>
  <c r="F160" i="1" l="1"/>
  <c r="F159" i="1" s="1"/>
  <c r="F158" i="1" s="1"/>
  <c r="F157" i="1" s="1"/>
  <c r="F143" i="1" s="1"/>
  <c r="G160" i="1"/>
  <c r="G159" i="1" s="1"/>
  <c r="G158" i="1" s="1"/>
  <c r="G157" i="1" s="1"/>
  <c r="G143" i="1" s="1"/>
  <c r="E160" i="1" l="1"/>
  <c r="E159" i="1" s="1"/>
  <c r="E158" i="1" s="1"/>
  <c r="E157" i="1" s="1"/>
  <c r="F407" i="1" l="1"/>
  <c r="G407" i="1"/>
  <c r="E407" i="1"/>
  <c r="F349" i="1" l="1"/>
  <c r="F348" i="1" s="1"/>
  <c r="G349" i="1"/>
  <c r="G348" i="1" s="1"/>
  <c r="E349" i="1"/>
  <c r="E348" i="1" s="1"/>
  <c r="E346" i="1"/>
  <c r="E345" i="1" s="1"/>
  <c r="E344" i="1" s="1"/>
  <c r="F346" i="1"/>
  <c r="F345" i="1" s="1"/>
  <c r="F344" i="1" s="1"/>
  <c r="G346" i="1"/>
  <c r="G345" i="1" s="1"/>
  <c r="G344" i="1" s="1"/>
  <c r="F327" i="1"/>
  <c r="G327" i="1"/>
  <c r="E327" i="1"/>
  <c r="E266" i="1"/>
  <c r="F256" i="1"/>
  <c r="G256" i="1"/>
  <c r="E256" i="1"/>
  <c r="E251" i="1"/>
  <c r="E250" i="1" s="1"/>
  <c r="G197" i="1"/>
  <c r="G196" i="1" s="1"/>
  <c r="G192" i="1" s="1"/>
  <c r="F197" i="1"/>
  <c r="F196" i="1" s="1"/>
  <c r="F192" i="1" s="1"/>
  <c r="E197" i="1"/>
  <c r="G95" i="1"/>
  <c r="F95" i="1"/>
  <c r="E95" i="1"/>
  <c r="G16" i="1"/>
  <c r="F16" i="1"/>
  <c r="E16" i="1"/>
  <c r="E343" i="1" l="1"/>
  <c r="F343" i="1"/>
  <c r="G343" i="1"/>
  <c r="E196" i="1"/>
  <c r="E192" i="1" s="1"/>
  <c r="G452" i="1" l="1"/>
  <c r="F452" i="1"/>
  <c r="E452" i="1"/>
  <c r="E369" i="1" l="1"/>
  <c r="E260" i="1" l="1"/>
  <c r="E259" i="1" s="1"/>
  <c r="E439" i="1" l="1"/>
  <c r="F42" i="1" l="1"/>
  <c r="G42" i="1"/>
  <c r="E42" i="1"/>
  <c r="E142" i="1" l="1"/>
  <c r="F142" i="1"/>
  <c r="G142" i="1"/>
  <c r="E14" i="1" l="1"/>
  <c r="F369" i="1" l="1"/>
  <c r="G369" i="1"/>
  <c r="F101" i="1" l="1"/>
  <c r="G101" i="1"/>
  <c r="E101" i="1"/>
  <c r="E94" i="1" l="1"/>
  <c r="E90" i="1" s="1"/>
  <c r="G94" i="1"/>
  <c r="G90" i="1" s="1"/>
  <c r="F94" i="1"/>
  <c r="F90" i="1" s="1"/>
  <c r="F387" i="1"/>
  <c r="G387" i="1"/>
  <c r="F382" i="1" l="1"/>
  <c r="F381" i="1" s="1"/>
  <c r="G382" i="1"/>
  <c r="G381" i="1" s="1"/>
  <c r="E382" i="1"/>
  <c r="E381" i="1" s="1"/>
  <c r="E105" i="1" l="1"/>
  <c r="E104" i="1" s="1"/>
  <c r="G27" i="1"/>
  <c r="F27" i="1"/>
  <c r="E27" i="1"/>
  <c r="G25" i="1"/>
  <c r="F25" i="1"/>
  <c r="E25" i="1"/>
  <c r="E13" i="1" l="1"/>
  <c r="G409" i="1"/>
  <c r="F409" i="1"/>
  <c r="E409" i="1"/>
  <c r="G443" i="1" l="1"/>
  <c r="F443" i="1"/>
  <c r="E443" i="1"/>
  <c r="G314" i="1" l="1"/>
  <c r="G313" i="1" s="1"/>
  <c r="G292" i="1" s="1"/>
  <c r="F314" i="1"/>
  <c r="F313" i="1" s="1"/>
  <c r="F292" i="1" s="1"/>
  <c r="E314" i="1"/>
  <c r="E313" i="1" s="1"/>
  <c r="E292" i="1" s="1"/>
  <c r="G326" i="1"/>
  <c r="G325" i="1" s="1"/>
  <c r="F326" i="1"/>
  <c r="F325" i="1" s="1"/>
  <c r="E326" i="1"/>
  <c r="E325" i="1" s="1"/>
  <c r="G280" i="1"/>
  <c r="G279" i="1" s="1"/>
  <c r="G278" i="1" s="1"/>
  <c r="G277" i="1" s="1"/>
  <c r="F280" i="1"/>
  <c r="F279" i="1" s="1"/>
  <c r="F278" i="1" s="1"/>
  <c r="F277" i="1" s="1"/>
  <c r="E280" i="1"/>
  <c r="E279" i="1" s="1"/>
  <c r="F291" i="1" l="1"/>
  <c r="E291" i="1"/>
  <c r="E278" i="1"/>
  <c r="E277" i="1" s="1"/>
  <c r="G291" i="1" l="1"/>
  <c r="E358" i="1"/>
  <c r="F358" i="1"/>
  <c r="G358" i="1"/>
  <c r="G289" i="1"/>
  <c r="G288" i="1" s="1"/>
  <c r="F289" i="1"/>
  <c r="F288" i="1" s="1"/>
  <c r="E289" i="1"/>
  <c r="E288" i="1" s="1"/>
  <c r="G285" i="1"/>
  <c r="G284" i="1" s="1"/>
  <c r="F285" i="1"/>
  <c r="F284" i="1" s="1"/>
  <c r="E285" i="1"/>
  <c r="E284" i="1" s="1"/>
  <c r="G265" i="1"/>
  <c r="G264" i="1" s="1"/>
  <c r="F265" i="1"/>
  <c r="F264" i="1" s="1"/>
  <c r="E265" i="1"/>
  <c r="E264" i="1" s="1"/>
  <c r="G260" i="1"/>
  <c r="G259" i="1" s="1"/>
  <c r="F260" i="1"/>
  <c r="F259" i="1" s="1"/>
  <c r="G255" i="1"/>
  <c r="F255" i="1"/>
  <c r="E255" i="1"/>
  <c r="G251" i="1"/>
  <c r="G250" i="1" s="1"/>
  <c r="F251" i="1"/>
  <c r="F250" i="1" s="1"/>
  <c r="G244" i="1"/>
  <c r="G241" i="1" s="1"/>
  <c r="F244" i="1"/>
  <c r="F241" i="1" s="1"/>
  <c r="E244" i="1"/>
  <c r="E241" i="1" s="1"/>
  <c r="G239" i="1"/>
  <c r="G238" i="1" s="1"/>
  <c r="F239" i="1"/>
  <c r="F238" i="1" s="1"/>
  <c r="E239" i="1"/>
  <c r="E238" i="1" s="1"/>
  <c r="G236" i="1"/>
  <c r="G233" i="1" s="1"/>
  <c r="F236" i="1"/>
  <c r="F233" i="1" s="1"/>
  <c r="E233" i="1"/>
  <c r="F232" i="1" l="1"/>
  <c r="F231" i="1" s="1"/>
  <c r="G232" i="1"/>
  <c r="G231" i="1" s="1"/>
  <c r="G228" i="1"/>
  <c r="G218" i="1" s="1"/>
  <c r="E232" i="1"/>
  <c r="E231" i="1" s="1"/>
  <c r="E287" i="1"/>
  <c r="F287" i="1"/>
  <c r="G287" i="1"/>
  <c r="F283" i="1"/>
  <c r="G283" i="1"/>
  <c r="E283" i="1"/>
  <c r="E441" i="1"/>
  <c r="F441" i="1"/>
  <c r="G441" i="1"/>
  <c r="G454" i="1"/>
  <c r="F454" i="1"/>
  <c r="E454" i="1"/>
  <c r="G439" i="1"/>
  <c r="F439" i="1"/>
  <c r="G405" i="1"/>
  <c r="F405" i="1"/>
  <c r="E405" i="1"/>
  <c r="E393" i="1" s="1"/>
  <c r="G403" i="1"/>
  <c r="F403" i="1"/>
  <c r="G391" i="1"/>
  <c r="G390" i="1" s="1"/>
  <c r="F391" i="1"/>
  <c r="F390" i="1" s="1"/>
  <c r="E391" i="1"/>
  <c r="E390" i="1" s="1"/>
  <c r="G378" i="1"/>
  <c r="F378" i="1"/>
  <c r="E378" i="1"/>
  <c r="G375" i="1"/>
  <c r="F375" i="1"/>
  <c r="E375" i="1"/>
  <c r="G187" i="1"/>
  <c r="G186" i="1" s="1"/>
  <c r="G185" i="1" s="1"/>
  <c r="F187" i="1"/>
  <c r="F186" i="1" s="1"/>
  <c r="F185" i="1" s="1"/>
  <c r="E187" i="1"/>
  <c r="E186" i="1" s="1"/>
  <c r="E185" i="1" s="1"/>
  <c r="G339" i="1"/>
  <c r="G338" i="1" s="1"/>
  <c r="G337" i="1" s="1"/>
  <c r="F339" i="1"/>
  <c r="F338" i="1" s="1"/>
  <c r="F337" i="1" s="1"/>
  <c r="E338" i="1"/>
  <c r="E337" i="1" s="1"/>
  <c r="G332" i="1"/>
  <c r="G331" i="1" s="1"/>
  <c r="F332" i="1"/>
  <c r="F331" i="1" s="1"/>
  <c r="E332" i="1"/>
  <c r="E331" i="1" s="1"/>
  <c r="G215" i="1"/>
  <c r="G214" i="1" s="1"/>
  <c r="G210" i="1" s="1"/>
  <c r="F215" i="1"/>
  <c r="F214" i="1" s="1"/>
  <c r="F210" i="1" s="1"/>
  <c r="G123" i="1"/>
  <c r="F123" i="1"/>
  <c r="G105" i="1"/>
  <c r="G104" i="1" s="1"/>
  <c r="F105" i="1"/>
  <c r="F104" i="1" s="1"/>
  <c r="G65" i="1"/>
  <c r="F65" i="1"/>
  <c r="G46" i="1"/>
  <c r="F46" i="1"/>
  <c r="G35" i="1"/>
  <c r="F35" i="1"/>
  <c r="G32" i="1"/>
  <c r="F32" i="1"/>
  <c r="G14" i="1"/>
  <c r="G13" i="1" s="1"/>
  <c r="F14" i="1"/>
  <c r="F13" i="1" s="1"/>
  <c r="E103" i="1"/>
  <c r="E65" i="1"/>
  <c r="E46" i="1"/>
  <c r="E35" i="1"/>
  <c r="E32" i="1"/>
  <c r="E215" i="1"/>
  <c r="E214" i="1" s="1"/>
  <c r="E210" i="1" s="1"/>
  <c r="F64" i="1" l="1"/>
  <c r="F63" i="1" s="1"/>
  <c r="G64" i="1"/>
  <c r="G63" i="1" s="1"/>
  <c r="E64" i="1"/>
  <c r="E63" i="1" s="1"/>
  <c r="E31" i="1"/>
  <c r="F368" i="1"/>
  <c r="G368" i="1"/>
  <c r="G217" i="1"/>
  <c r="F217" i="1"/>
  <c r="G209" i="1"/>
  <c r="F209" i="1"/>
  <c r="E209" i="1"/>
  <c r="F31" i="1"/>
  <c r="G31" i="1"/>
  <c r="E368" i="1"/>
  <c r="E282" i="1"/>
  <c r="G282" i="1"/>
  <c r="F282" i="1"/>
  <c r="E41" i="1"/>
  <c r="F330" i="1"/>
  <c r="E330" i="1"/>
  <c r="G330" i="1"/>
  <c r="F41" i="1"/>
  <c r="G41" i="1"/>
  <c r="F103" i="1"/>
  <c r="E162" i="1"/>
  <c r="F162" i="1"/>
  <c r="G103" i="1"/>
  <c r="G162" i="1"/>
  <c r="E12" i="1" l="1"/>
  <c r="E11" i="1" s="1"/>
  <c r="F12" i="1"/>
  <c r="F11" i="1" s="1"/>
  <c r="F367" i="1"/>
  <c r="F366" i="1" s="1"/>
  <c r="G12" i="1"/>
  <c r="G11" i="1" s="1"/>
  <c r="G367" i="1"/>
  <c r="G366" i="1" s="1"/>
  <c r="E367" i="1"/>
  <c r="E366" i="1" s="1"/>
  <c r="F468" i="1" l="1"/>
  <c r="G468" i="1"/>
  <c r="E468" i="1"/>
</calcChain>
</file>

<file path=xl/sharedStrings.xml><?xml version="1.0" encoding="utf-8"?>
<sst xmlns="http://schemas.openxmlformats.org/spreadsheetml/2006/main" count="1372" uniqueCount="529">
  <si>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</si>
  <si>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</si>
  <si>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</si>
  <si>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Подпрограмма "Наследие"</t>
  </si>
  <si>
    <t>000</t>
  </si>
  <si>
    <t>800</t>
  </si>
  <si>
    <t>100</t>
  </si>
  <si>
    <t>200</t>
  </si>
  <si>
    <t>600</t>
  </si>
  <si>
    <t>Развитие библиотечного дела</t>
  </si>
  <si>
    <t>Развитие музейного дела</t>
  </si>
  <si>
    <t>Развитие клубных учреждений</t>
  </si>
  <si>
    <t>Закупка товаров, работ и услуг для муниципальных нужд</t>
  </si>
  <si>
    <t>Расходы на обеспечение деятельности муниципальных учреждений дополнительного образования</t>
  </si>
  <si>
    <t>Подпрограмма " Обеспечение реализации муниципальной программы"</t>
  </si>
  <si>
    <t>Расходы на обеспечение функций муниципальных органов</t>
  </si>
  <si>
    <t>Расходы на обеспечение деятельности муниципальных музеев</t>
  </si>
  <si>
    <t>Расходы на обеспечение деятельности муниципальных библиотек</t>
  </si>
  <si>
    <t>Содержание аппарата управления</t>
  </si>
  <si>
    <t>Проведение массовых спортивных и физкультурных мероприятий</t>
  </si>
  <si>
    <t>Расходы на обеспечение деятельности клубных учреждений</t>
  </si>
  <si>
    <t>Подпрограмма "Развитие общего образования"</t>
  </si>
  <si>
    <t>Обеспечение деятельности в сфере общего образования в муниципальных дошкольных образовательных организациях</t>
  </si>
  <si>
    <t>Расходы на обеспечение деятельности муниципальных школ-детских садов, школ начальных, неполных средних и средних</t>
  </si>
  <si>
    <t>Социальное обеспечение и иные выплаты населению</t>
  </si>
  <si>
    <t>300</t>
  </si>
  <si>
    <t>Обеспечение деятельности  казенных образовательных организаций, подведомственных УО</t>
  </si>
  <si>
    <t>Подпрограмма "Развитие дополнительного образования и воспитания детей и молодежи"</t>
  </si>
  <si>
    <t>Расходы на обеспечение деятельности муниципальных учреждений дополнительного образования детей</t>
  </si>
  <si>
    <t>Подпрограмма "Ресурсное обеспечение сферы образования в Нижегородской области"</t>
  </si>
  <si>
    <t>Подпрограмма "Обеспечение реализации муниципальной программы"</t>
  </si>
  <si>
    <t>Расходы на обеспечения функций муниципальных органов</t>
  </si>
  <si>
    <t>Развитие производства продукции растениеводства (субсидирование части затрат)</t>
  </si>
  <si>
    <t>Развитие производства продукции животноводства (субсидирование части затрат)</t>
  </si>
  <si>
    <t>Подпрограмма "Обеспечение реализации Муниципальной программы"</t>
  </si>
  <si>
    <t>Обеспечение реализации Муниципальной программы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</si>
  <si>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</si>
  <si>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</si>
  <si>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 xml:space="preserve">Распределение бюджетных ассигнований </t>
  </si>
  <si>
    <t xml:space="preserve"> (тыс. рублей)</t>
  </si>
  <si>
    <t>Наименование</t>
  </si>
  <si>
    <t>Код бюджетной классификации</t>
  </si>
  <si>
    <t>Целевая статья расходов</t>
  </si>
  <si>
    <t>Вид расходов</t>
  </si>
  <si>
    <t>Бюджетные инвестиции</t>
  </si>
  <si>
    <t>400</t>
  </si>
  <si>
    <t>Подпрограмма  "Обеспечение реализации муниципальной программы"</t>
  </si>
  <si>
    <t>Расходы на обеспечение функций  муниципальных органов</t>
  </si>
  <si>
    <t>Непрограммные расходы</t>
  </si>
  <si>
    <t>Непрограммное направление деятельности</t>
  </si>
  <si>
    <t>Муниципальные учреждения</t>
  </si>
  <si>
    <t>Расходы муниципальных учреждений, созданных для обеспечение деятельности органов местного самоуправления</t>
  </si>
  <si>
    <t>Непрограммые расходы за счет средств федерального бюджета</t>
  </si>
  <si>
    <t>Прочие непрограммные расходы</t>
  </si>
  <si>
    <t>Оценка недвижимости, признание прав и регулирование отношений по муниципальной собственности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</si>
  <si>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</si>
  <si>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Прочие выплаты по обязательствам государства</t>
  </si>
  <si>
    <t>Мероприятия в области коммунального хозяйства</t>
  </si>
  <si>
    <t>Предоставление субсидий  иным некоммерческим организациям -инвалиды</t>
  </si>
  <si>
    <t>Всего расходов</t>
  </si>
  <si>
    <t>Дополнительное образование в сфере культуры и искусства</t>
  </si>
  <si>
    <t>Бухгалтерское обслуживание учреждений культуры</t>
  </si>
  <si>
    <t>Расходы на обеспечение деятельности централизованных бухгалтерий</t>
  </si>
  <si>
    <t>Техническое обслуживание учреждений культуры</t>
  </si>
  <si>
    <t>Расходы на обеспечение деятельности групп хозяйствующего обслуживания муниципальных учреждений</t>
  </si>
  <si>
    <t>Укрепление материально 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планов мероприятий по противопожарной безопасности муниципальных ОО, модернизация и обновление автобусного парка для перевозки учащихся.</t>
  </si>
  <si>
    <t>Укрепление материально технической базы подведомственных ОО, капитальный ремонт, аварийные работы.</t>
  </si>
  <si>
    <t>Подпрограмма "Развитие физической культуры и массового спорта "</t>
  </si>
  <si>
    <t>Расходы сектора по спорту</t>
  </si>
  <si>
    <t>Содержание сектора по спорту МБУК ПКДЦ</t>
  </si>
  <si>
    <t>Прочие мероприятия по благоустройству</t>
  </si>
  <si>
    <t>Аренда каналов связи мультисервисной транспортной сети Системы 112</t>
  </si>
  <si>
    <t>Мероприятия в рамках данной программы</t>
  </si>
  <si>
    <t>Осуществление полномочий  по организации проведения мероприятия по предупреждению и ликвидации болезней животных, их лечению, защите населения от болезней</t>
  </si>
  <si>
    <t>Муниципальная программа «Развитие пассажирского транспорта на территории Починковского муниципального округа Нижегородской области»</t>
  </si>
  <si>
    <t>Подпрограмма Реализация муниципальной программы</t>
  </si>
  <si>
    <t>Мероприяти по осуществлению социальных выплат</t>
  </si>
  <si>
    <t>Глава муниципального образования</t>
  </si>
  <si>
    <t>Расходы на обеспечение деятельности муниципальных учреждений ДДС, ЕДДС</t>
  </si>
  <si>
    <t>Обеспечение деятельности добровольной пожарной охраны</t>
  </si>
  <si>
    <t>Мероприятия в области жилищного хозяйства</t>
  </si>
  <si>
    <t>Мероприятия в области культуры</t>
  </si>
  <si>
    <t>Обеспечение деятельности общеобразовательных организаций, подведомственных УО</t>
  </si>
  <si>
    <t>Прочие расходы по другим обязательствам государства</t>
  </si>
  <si>
    <t>Мероприятия по обеспечению пожарной безопасности в населённых пунктах</t>
  </si>
  <si>
    <t>Расходы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</si>
  <si>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 xml:space="preserve">Расходы на исполнение ОМСУ отдельных переданных государственных полномочий в сфере образования
</t>
  </si>
  <si>
    <t>Расходы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</si>
  <si>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Расходы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</si>
  <si>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Расходы на поддержку отрасли культуры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</si>
  <si>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</si>
  <si>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осуществление социальных выплат молодым семьям на приобретение жилья или строительство индивидуального жилого дома</t>
  </si>
  <si>
    <t>Расходы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и содержания безнадзорных животных</t>
  </si>
  <si>
    <t>Расходы на осуществление полномочий по поддержке сельскохозяйственного производства</t>
  </si>
  <si>
    <t>Расходы на осуществление полномочий по созданию и организации деятельности муниципальных комиссий по  делам несовершеннолетних и защите их прав</t>
  </si>
  <si>
    <t xml:space="preserve">Расходы на осуществление полномочий по организации и осуществлению деятельности по опеке и попечительству в отношении совершеннолетних граждан </t>
  </si>
  <si>
    <t>Расходы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</si>
  <si>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Расходы на осуществление полномочий по созданию административных комиссий в Нижегородской области и на осуществление отдельных полномочий в области законодательства об административных правонарушениях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</si>
  <si>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</si>
  <si>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Организация работы учреждений образования по формированию в сознании молодых людей идеи личной и коллективной обязанности уважать права человека и нетерпимости к любым проявлениям экстремизма (приобретение литературы, видеофильмов, изготовление наглядной агитации)</t>
  </si>
  <si>
    <t>Приобретение контейнеров и бункеров для установки в местах (площадках) накопления твердых коммунальных отходов (далее ТКО), расположенных на территории Починковского муниципального округа</t>
  </si>
  <si>
    <t>Расходы на приобретение мусорных контейнеров и бункеров</t>
  </si>
  <si>
    <t>Обустройство мест (площадок) накопления ТКО, расположенных на территории Починковского муниципального округа</t>
  </si>
  <si>
    <t>Расходы на создание (обустройство) контейнерных площадок</t>
  </si>
  <si>
    <t>Приложение3</t>
  </si>
  <si>
    <t>Муниципальная программа "Развитие образования в Починковском муниципальном округе"</t>
  </si>
  <si>
    <t>Подпрограмма "Обеспечение жильём молодых семей в Починковском муниципальном округе"</t>
  </si>
  <si>
    <t xml:space="preserve">Подпрограмма «Развитие сельского хозяйства, пищевой и перерабатывающей промышленности Починковского муниципального округа Нижегородской области" </t>
  </si>
  <si>
    <t>Муниципальная  программа "Управление муниципальными финансами Починковского муниципального округа Нижегородской области"</t>
  </si>
  <si>
    <t>Подпрограмма "Организация и совершенствование бюджетного процесса Починковского муниципального округа Нижегородской области"</t>
  </si>
  <si>
    <t>Управление средствами резервного фонда администрации Починковского муниципального округа</t>
  </si>
  <si>
    <t>Резервный фонд администрации Починковского муниципального округа Нижегородской области</t>
  </si>
  <si>
    <t>Обеспечение деятельности управления финансов Починковского округа Нижегородской области</t>
  </si>
  <si>
    <t>МП "Улучшение условий и охраны труда в Починковском муниципальном округе "</t>
  </si>
  <si>
    <t>МП "Развитие культуры Починковского муниципального округа на 2020-2024 годы"</t>
  </si>
  <si>
    <t xml:space="preserve">МП " Обеспечение населения  Починковского муниципального округа доступным и комфортным жильем на период 2015-2025 годов" </t>
  </si>
  <si>
    <t xml:space="preserve">Муниципальная программа «Развитие агропромышленного комплекса Починковского муниципального округа Нижегородской области» 
</t>
  </si>
  <si>
    <t>МП "Развитие физической культуры и спорта  в Починковском муниципальном округе на 2021-2025 годы"</t>
  </si>
  <si>
    <t xml:space="preserve">Формирование единого воспитательного пространства в Починковском муниципальном округе, развитие системы дополнительного образования
</t>
  </si>
  <si>
    <t xml:space="preserve">Организация отдыха и оздоровления детей, в т.ч. детей, находящихся в трудной жизненной ситуации
</t>
  </si>
  <si>
    <t>Расходы на обеспечение деятельности централизованной бухгалтерии, групп хозяйствующего обслуживания муниципальных учреждений</t>
  </si>
  <si>
    <t xml:space="preserve">Подпрограмма "Построение и развитие аппаратно-программного комплекса "Безопасный город" в Починковском муниципальном округе </t>
  </si>
  <si>
    <t>Проведение физкультурно-массовых спортивных мероприятий среди различных категорий населения</t>
  </si>
  <si>
    <t>Оказание услуг по осуществлению регулярных перевозок пассажиров автомобильным транспортом по регулируемым тарифам по муниципальным маршрутам в границах Починковского муниципального округа</t>
  </si>
  <si>
    <t>Расходы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</si>
  <si>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Расходы на выполнение муниципального задания на выполнение работ по информированию населения по вопросам, имеющим большую социальную значимость путем производства и выпуска печатного средства массовой информации – газеты «На земле починковской»</t>
  </si>
  <si>
    <t>Расходы на оказание частичной финансовой поддержки районных (городских) средств массовой информации</t>
  </si>
  <si>
    <t xml:space="preserve">Расходы на исполнение полномочий в сфере общего образования </t>
  </si>
  <si>
    <t>Расходы на реализацию мероприятий в рамках проекта "Память поколений"</t>
  </si>
  <si>
    <t>Расходы на проведение ремонта дворовых территорий в муниципальных образованиях Нижегородской области</t>
  </si>
  <si>
    <t>Расходы по созданию муниципального сегмента региональной автоматизированной системы оповещения населения об угрозе возникновения или возникновения чрезвычайных ситуаций</t>
  </si>
  <si>
    <t>Духовно-нравственное воспитание детей и молодежи</t>
  </si>
  <si>
    <t>Мероприятия по проведению тренингов, мастер-классов, семинаров, выставок на тему "терроризм - зло против человечества"</t>
  </si>
  <si>
    <t>Ликвидация несанкционированных свалок на территории Починковского муниципального округа</t>
  </si>
  <si>
    <t>Расходы на ликвидацию свалок и объектов размещения отходов</t>
  </si>
  <si>
    <t>Расходы на возмещение производителям зерновых культур части затрат на производство и реализацию зерновых культур в 2024 г</t>
  </si>
  <si>
    <t>Социальные выплаты возмещение части процентной ставки по кредитам, полученным гражданами на газификацию жилья в российских кредитных организациях</t>
  </si>
  <si>
    <t>Финансирование мероприятия "Обеспечение оценки условий труда работников и получения работниками объективной информации о состоянии условий и охраны труда на рабочих местах"</t>
  </si>
  <si>
    <t>Финансирование мероприятия "Обеспечение непрерывной подготовки работников по охране труда на основе современных технологий обучения"</t>
  </si>
  <si>
    <t xml:space="preserve">Сумма                2025 г </t>
  </si>
  <si>
    <t>МП "Развитие малого и среднего предпринимательства  в Починковском муниципальном округе"</t>
  </si>
  <si>
    <t>МП «Информационное общество и внедрение современных информационных технологий в Починковском муниципальном округе»</t>
  </si>
  <si>
    <t>МП "Охрана окружающей среды на территории Починковского муниципального округа Нижегородской области"</t>
  </si>
  <si>
    <t>Подпрограмма "Профилактика терроризма и экстремизма в Починковском муниципальном округе"</t>
  </si>
  <si>
    <t>Мероприятие "Организация работы учреждений образования по формированию в сознании молодых людей идеи личной и коллективной обязанности уважать права человека и нетерпимости к любым проявлениям экстремизма (приобретение литературы, видеофильмов, изготовление наглядной агитации)"</t>
  </si>
  <si>
    <t>Подпрограмма "Информационная среда"</t>
  </si>
  <si>
    <t>Ежемесячная доплата к пенсиям лицам, замещавшим муниципальные  должности Починковского муниципального округа</t>
  </si>
  <si>
    <t>Расходы на реализацию мероприятий по исполнению требований по антитеррористической защищенности объектов образования</t>
  </si>
  <si>
    <t xml:space="preserve">Сумма                2026 г </t>
  </si>
  <si>
    <t>Обновление парка сельскохозяйственной техники (субсидирование части затрат)</t>
  </si>
  <si>
    <t>Подпрограмма "Озеленение населенных пунктов Починковского муниципального округа"</t>
  </si>
  <si>
    <t>Мероприятие "Работы по озеленению территории"</t>
  </si>
  <si>
    <t>Финансирование мероприятия "Работы по озеленению территории"</t>
  </si>
  <si>
    <t>Расходы на оказание услуг по осуществлению регулярных перевозок пассажиров автомобильным транспортом по регулируемым тарифам по муниципальным маршрутам в границах Починковского муниципального округа</t>
  </si>
  <si>
    <t>Приобретение бланков карты маршрута регулярных перевозок и свидетельства об осуществлении перевозок по маршруту регулярных перевозок</t>
  </si>
  <si>
    <t>Расходы на приобретение бланков карты маршрута регулярных перевозок и свидетельства об осуществлении перевозок по маршруту регулярных перевозок</t>
  </si>
  <si>
    <t>МП "Пожарная безопасность Починковского муниципального округа Нижегородской области на 2024-2025 годы и на период до 2027 года"</t>
  </si>
  <si>
    <t>Обеспечение реализации муниципальной программы</t>
  </si>
  <si>
    <t>Финансирование подразделений пожарной охраны, содержащихся за счет бюджета округа, улучшение условий для тушения пожаров и спасения людей</t>
  </si>
  <si>
    <t>Расходы муниципальных учреждений</t>
  </si>
  <si>
    <t>Мероприятие "Обеспечение оценки условий труда работников и получения работниками объективной информации о состоянии условий и охраны труда на рабочих местах"</t>
  </si>
  <si>
    <t>Мероприятие "Реализация превентивных мер, направленных на улучшение условий трудаработников, снижение уровня производственного травматизма и проф. заболеваемости, включая лечебно-профилактическое обслуживание и обеспечение средствами индивидуальной и коллективной защиты работающего населения"</t>
  </si>
  <si>
    <t>Финансирование мероприятия "Реализация превентивных мер, направленных на улучшение условий труда работников, снижение уровня производственного травматизма и проф. заболеваемости, включая лечебно-профилактическое обслуживание и обеспечение средствами индивидуальной и коллективной защиты работающего населения"</t>
  </si>
  <si>
    <t>Мероприятие "Обеспечение непрерывной подготовки работников по охране труда на основе современных технологий обучения"</t>
  </si>
  <si>
    <t>Мероприятие "Информационное обеспечение и пропаганда охраны труда"</t>
  </si>
  <si>
    <t>Финансирование мероприятия "Информационное обеспечение и пропаганда охраны труда"</t>
  </si>
  <si>
    <t>Обеспечение информационно-технологической инфраструктуры АПК "Безопасный город"</t>
  </si>
  <si>
    <t>Обеспечение работы VPN каналов передачи данных РАСЦО(МАСЦО)</t>
  </si>
  <si>
    <t>Муниципальная программа  "Комплексное развитие систем коммунальной инфраструктуры Починковского муниципального округа Нижегородской области"</t>
  </si>
  <si>
    <t>Расходы на реконструкцию системы теплоснабжения со строительством блочно-модульной котельной и реконструкцией сетей</t>
  </si>
  <si>
    <t>Расходы на возмещение части затрат на поддержку элитного семеноводства</t>
  </si>
  <si>
    <t>Расходы на возмещение части затрат на поддержку собственного производства молока</t>
  </si>
  <si>
    <t>Расходы на возмещение части затрат на поддержку племенного животноводства</t>
  </si>
  <si>
    <t>Расходы на возмещение части затрат на приобретение оборудования и техники</t>
  </si>
  <si>
    <t>МП "Формирование современной городской среды на территории Починковского муниципального округа Нижегородской области"</t>
  </si>
  <si>
    <t>Проведение ремонта дворовых территорий муниципальных образованиях Нижегородской области</t>
  </si>
  <si>
    <t>Расходы настимулирования увеличения производства картофеля и овощей</t>
  </si>
  <si>
    <t>Расходы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</si>
  <si>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</si>
  <si>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«Обеспечение функционирования модели персонифицированного финансирования дополнительного образования детей»</t>
  </si>
  <si>
    <t>Расходы на реализацию мероприятий по финансовому обеспечению бесплатным двухразовым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деятельность, в части финансирования стоимости набора продуктов для организации питания</t>
  </si>
  <si>
    <t>Расходы на исполнение полномочий по финансовому обеспечению выплаты компенсации педагогическим и иным работникам муниципальных образовательных организаций за работу по подготовке и проведению ГИА по образовательным программам основного общего и среднего общего образования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</si>
  <si>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</t>
  </si>
  <si>
    <t>Расходы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</si>
  <si>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Расходы на компенсацию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организации, осуществляющие санаторно-курортную помощь детям в соответствии с имеющейся лицензией, расположенные на территории РФ</t>
  </si>
  <si>
    <t>Расходы на капитальный ремонт образовательных организаций Нижегородской области</t>
  </si>
  <si>
    <t>Мероприятие Создание и развитие инфраструктуры поддержки субъектов малого и среднего предпр-ва, в т.ч. в виде имущественного взноса в целях фин, обеспечения уставной деятельности АНО "Центр развития предпринимательства Починковского муниципального района"</t>
  </si>
  <si>
    <t>Расходы на создание и развитие инфраструктуры поддержки субъектов малого и среднего предпр-ва, в т.ч. в виде имущественного взноса в целях фин, обеспечения уставной деятельности АНО "Центр развития предпринимательства Починковского муниципального района"</t>
  </si>
  <si>
    <t>Мероприятия в рамках программы</t>
  </si>
  <si>
    <t>Подпрограмма "Охрана окружающей среды Починковского муниципального округа"</t>
  </si>
  <si>
    <t>Мероприятия по осуществлению инвестиционных проектов</t>
  </si>
  <si>
    <t>Бюджетные инвестиции в объекты капитального строительства собственности муниципальных образований</t>
  </si>
  <si>
    <t>Подпрограмма Повышение безопасности дорожного движения в Починковском муниципальном округе</t>
  </si>
  <si>
    <t>Изготовление баннеров социальной наружной рекламы</t>
  </si>
  <si>
    <t>Расходы на изготовление баннеров социальной наружной рекламы</t>
  </si>
  <si>
    <t>Мероприятие Оказание муниципальной поддержки в виде субсидии на возмещение части затрат субъектов малого и среднего ппедпринимательства,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</si>
  <si>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Расходы на оказание муниципальной поддержки в виде субсидии на возмещение части затрат субъектов малого и среднего ппедпринимательства,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</si>
  <si>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Расходы на поддержку проведения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</t>
  </si>
  <si>
    <t xml:space="preserve">Расходы на поддержку мясного скотоводства </t>
  </si>
  <si>
    <t>МП " Комплексное развитие транспортной инфраструктуры Починковского муниципального округа Нижегородской области"</t>
  </si>
  <si>
    <t>Строительство (реконструкция) автомобильных дорог общего пользования местного значения</t>
  </si>
  <si>
    <t>Расходы на проектирование и строительство (реконструкцию) автомобильных дорог общего пользования местного значения муниципальных образований Нижегородской области</t>
  </si>
  <si>
    <t>Расходы на ремонт помещений муниципальной собственности в целях создания условий для обеспечения жителей муниципальных образований услугами связи</t>
  </si>
  <si>
    <t>7770500020</t>
  </si>
  <si>
    <t>Проведение выборов в представительные органы местного самоуправления Починковского муниципального округа</t>
  </si>
  <si>
    <t>Расходы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бех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</si>
  <si>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7770573120</t>
  </si>
  <si>
    <t>77705S2650</t>
  </si>
  <si>
    <t>Расходы на реализацию мероприятий по обустройству и восстановлению памятных мест, посвященных Великой Отечественной войне 1941-1945 годов</t>
  </si>
  <si>
    <t>Мероприятия по осуществлению ремонта и содержания автомобильных дорог общего пользования местного значения</t>
  </si>
  <si>
    <t>Содержание и ремонт автомобильных дорог общего пользования местного значения</t>
  </si>
  <si>
    <t>по целевым статьям (муниципальным программам и непрограммным направлениям деятельности), группам видов расходов классификации расходов  муниципального округа на 2025-2027 годы.</t>
  </si>
  <si>
    <t>Приобретение светоотражающих элементов</t>
  </si>
  <si>
    <t>Расходы на приобретение светоотражающих элементов для безвозмездного распространения среди жителей при проведении информационно-пропагандистского мероприятия "Засветись"</t>
  </si>
  <si>
    <t>Приобретение печатной агитационной продукции</t>
  </si>
  <si>
    <t>Расходы на приобретение печатной агитационной продукции (листовки, тематические буклеты) по тематике: памятка для пешеходов, по использованию светоотражающих элементов, использование детских удерживающих устройств, правилах движения на велосипедах</t>
  </si>
  <si>
    <t>Приобретение детского удерживающего устройства для проведения лекционных занятий с молодыми родителями имеющими малолетних детей</t>
  </si>
  <si>
    <t>Расходы на приобретение детского удерживающего устройства для проведения лекционных занятий с молодыми родителями имеющими малолетних детей</t>
  </si>
  <si>
    <t>Подписка на всероссийскую газету "Добрая дорога детства"</t>
  </si>
  <si>
    <t>Расходы на подписку на всероссийскую газету "Добрая дорога детства"</t>
  </si>
  <si>
    <t>Приобретение костюма юного инспектора движения "ЮИД"</t>
  </si>
  <si>
    <t>Расходы на приобретение костюма юного инспектора движения "ЮИД" (жилет, галстук, пилотка), для проведения информационно-пропагандистских мероприятий</t>
  </si>
  <si>
    <t>Подпрограмма «Комплексные меры противодействия злоупотреблению наркотиками и их незаконному обороту в Починковском муниципальном округе»</t>
  </si>
  <si>
    <t>Распространение среди групп населения методической и профилактической литературы по предотвращению незаконного потребления наркотиков</t>
  </si>
  <si>
    <t>Финансирование меропрятия по распространению среди групп населения методической и профилактической литературы по предотвращению незаконного потребления наркотиков</t>
  </si>
  <si>
    <t>Проведение комплекса мероприятий по профилактике немедицинского употребления наркотических средств и психотропных веществ в образовательных организациях Починковского муниципального округа</t>
  </si>
  <si>
    <t>Финансирование мероприятий по профилактике немедицинского употребления наркотических средств и психотропных веществ в образовательных организациях Починковского муниципального округа</t>
  </si>
  <si>
    <t>Проведение мероприятий по выявлению несовершеннолетних употребляющих наркотические средства и психотропные вещества без назначения врача, курительные смеси и другие потенциально опасные вещества, занимающихся токсикоманией, совершающих правонарушения</t>
  </si>
  <si>
    <t>Финансирование мероприятий по выявлению несовершеннолетних употребляющих наркотические средства и психотропные вещества без назначения врача, курительные смеси и другие потенциально опасные вещества, занимающихся токсикоманией, совершающих правонарушения</t>
  </si>
  <si>
    <t xml:space="preserve">Сумма                2027 г </t>
  </si>
  <si>
    <t>00</t>
  </si>
  <si>
    <t>Мероприятия по организации отдыха и оздоровления детей и молодежи</t>
  </si>
  <si>
    <t>Подпрограмма "Патриотическое воспитание и подготовка граждан в Нижегородской области к военной службе"</t>
  </si>
  <si>
    <t>Развитие системы военно-спортивных и военно-прикладных мероприятий для молодежи призывного возраста</t>
  </si>
  <si>
    <t>Совершенствование системы работы по патриотическому воспитанию обучающихся</t>
  </si>
  <si>
    <t>Районные педагогические конференции, торжественные мероприятия педагогов, праздничные приемы, юбилейные мероприятия подведомственных ОО</t>
  </si>
  <si>
    <t>Подпрограмма "Развитие молодежной политики"</t>
  </si>
  <si>
    <t>Мероприятие "Создание условий для воспитания и всестороннего развития молодых граждан, обладающих устойчивой системой нравственных и гражданских ценностей; вовлечение молодежи в социальные практики, в т.ч. с привлечением к реализации СОНКО"</t>
  </si>
  <si>
    <t>Расходы для воспитания и всестороннего развития молодых граждан, обладающих устойчивой системой нравственных и гражданских ценностей; вовлечение молодежи в социальные практики, в т.ч. с привлечением к реализации СОНКО"</t>
  </si>
  <si>
    <t xml:space="preserve">Муниципальная программа "Обеспечение общественного порядка и противодействие преступности в Починковском муниципальном округе" </t>
  </si>
  <si>
    <t>0100000000</t>
  </si>
  <si>
    <t>0110000000</t>
  </si>
  <si>
    <t>0110700000</t>
  </si>
  <si>
    <t>0110745590</t>
  </si>
  <si>
    <t>0110746590</t>
  </si>
  <si>
    <t>0110773070</t>
  </si>
  <si>
    <t>0110773140</t>
  </si>
  <si>
    <t>0110773170</t>
  </si>
  <si>
    <t>01107L3040</t>
  </si>
  <si>
    <t>01107S2480</t>
  </si>
  <si>
    <t>01107S2490</t>
  </si>
  <si>
    <t>0110800000</t>
  </si>
  <si>
    <t>0110873010</t>
  </si>
  <si>
    <t>0110873110</t>
  </si>
  <si>
    <t>0110873950</t>
  </si>
  <si>
    <t>011090000</t>
  </si>
  <si>
    <t>0110945590</t>
  </si>
  <si>
    <t>0110973070</t>
  </si>
  <si>
    <t>0110973170</t>
  </si>
  <si>
    <t>0120000000</t>
  </si>
  <si>
    <t>0120100000</t>
  </si>
  <si>
    <t>0120147590</t>
  </si>
  <si>
    <t>0120900000</t>
  </si>
  <si>
    <t>0120900030</t>
  </si>
  <si>
    <t>0120973320</t>
  </si>
  <si>
    <t>0121300000</t>
  </si>
  <si>
    <t>0121347590</t>
  </si>
  <si>
    <t>0140000000</t>
  </si>
  <si>
    <t>0140700000</t>
  </si>
  <si>
    <t>0140700060</t>
  </si>
  <si>
    <t>0140800000</t>
  </si>
  <si>
    <t>0140800060</t>
  </si>
  <si>
    <t>0150000000</t>
  </si>
  <si>
    <t>0150300000</t>
  </si>
  <si>
    <t>0150300040</t>
  </si>
  <si>
    <t>0150500000</t>
  </si>
  <si>
    <t>0150500050</t>
  </si>
  <si>
    <t>01505S2180</t>
  </si>
  <si>
    <t>01505S2250</t>
  </si>
  <si>
    <t>0170000000</t>
  </si>
  <si>
    <t>0170100000</t>
  </si>
  <si>
    <t>0170100190</t>
  </si>
  <si>
    <t>0170144590</t>
  </si>
  <si>
    <t>0180200000</t>
  </si>
  <si>
    <t>0180000000</t>
  </si>
  <si>
    <t>0180200070</t>
  </si>
  <si>
    <t>0200000000</t>
  </si>
  <si>
    <t>0210000000</t>
  </si>
  <si>
    <t>0210300000</t>
  </si>
  <si>
    <t>0210300590</t>
  </si>
  <si>
    <t>0300000000</t>
  </si>
  <si>
    <t>0310000000</t>
  </si>
  <si>
    <t>0310100000</t>
  </si>
  <si>
    <t>0310100010</t>
  </si>
  <si>
    <t>0310200000</t>
  </si>
  <si>
    <t>0310200010</t>
  </si>
  <si>
    <t>0310300000</t>
  </si>
  <si>
    <t>0310300010</t>
  </si>
  <si>
    <t>0310500000</t>
  </si>
  <si>
    <t>0310500010</t>
  </si>
  <si>
    <t>0400000000</t>
  </si>
  <si>
    <t>0410000000</t>
  </si>
  <si>
    <t>0410100000</t>
  </si>
  <si>
    <t>0410174500</t>
  </si>
  <si>
    <t>0410300000</t>
  </si>
  <si>
    <t>0410301020</t>
  </si>
  <si>
    <t>04103S2590</t>
  </si>
  <si>
    <t>0500000000</t>
  </si>
  <si>
    <t>0510000000</t>
  </si>
  <si>
    <t>0510100000</t>
  </si>
  <si>
    <t>05101S2050</t>
  </si>
  <si>
    <t>0600000000</t>
  </si>
  <si>
    <t>0620000000</t>
  </si>
  <si>
    <t>0620300000</t>
  </si>
  <si>
    <t>0620300010</t>
  </si>
  <si>
    <t>0620400000</t>
  </si>
  <si>
    <t>0620400010</t>
  </si>
  <si>
    <t>0620600000</t>
  </si>
  <si>
    <t>0620600010</t>
  </si>
  <si>
    <t>0620700000</t>
  </si>
  <si>
    <t>0620700010</t>
  </si>
  <si>
    <t>0620800000</t>
  </si>
  <si>
    <t>0620800010</t>
  </si>
  <si>
    <t>0620900000</t>
  </si>
  <si>
    <t>0620900010</t>
  </si>
  <si>
    <t xml:space="preserve">0630000000 </t>
  </si>
  <si>
    <t xml:space="preserve">0630200000 </t>
  </si>
  <si>
    <t>0630249591</t>
  </si>
  <si>
    <t>0630300000</t>
  </si>
  <si>
    <t>0630349592</t>
  </si>
  <si>
    <t>0640000000</t>
  </si>
  <si>
    <t>0640300000</t>
  </si>
  <si>
    <t>0640300010</t>
  </si>
  <si>
    <t>0640400000</t>
  </si>
  <si>
    <t>0640400010</t>
  </si>
  <si>
    <t>0650000000</t>
  </si>
  <si>
    <t>0650100000</t>
  </si>
  <si>
    <t>0650100010</t>
  </si>
  <si>
    <t>0650200000</t>
  </si>
  <si>
    <t>0650200010</t>
  </si>
  <si>
    <t>0650400000</t>
  </si>
  <si>
    <t>0650400010</t>
  </si>
  <si>
    <t>0700000000</t>
  </si>
  <si>
    <t>0710000000</t>
  </si>
  <si>
    <t>0710800000</t>
  </si>
  <si>
    <t>0710800010</t>
  </si>
  <si>
    <t>0711500000</t>
  </si>
  <si>
    <t>0711500010</t>
  </si>
  <si>
    <t>0800000000</t>
  </si>
  <si>
    <t>0810000000</t>
  </si>
  <si>
    <t>0810100000</t>
  </si>
  <si>
    <t>0810104030</t>
  </si>
  <si>
    <t>0810500000</t>
  </si>
  <si>
    <t>0900000000</t>
  </si>
  <si>
    <t>0920000000</t>
  </si>
  <si>
    <t>0920100000</t>
  </si>
  <si>
    <t>0920142590</t>
  </si>
  <si>
    <t>0920200000</t>
  </si>
  <si>
    <t>0920241590</t>
  </si>
  <si>
    <t>0920300000</t>
  </si>
  <si>
    <t>0920340590</t>
  </si>
  <si>
    <t>0920400000</t>
  </si>
  <si>
    <t>0920447590</t>
  </si>
  <si>
    <t>0920500000</t>
  </si>
  <si>
    <t>0920544590</t>
  </si>
  <si>
    <t>0920600000</t>
  </si>
  <si>
    <t>0920644590</t>
  </si>
  <si>
    <t>0930000000</t>
  </si>
  <si>
    <t>0930100000</t>
  </si>
  <si>
    <t>0930100190</t>
  </si>
  <si>
    <t>1000000000</t>
  </si>
  <si>
    <t>1010000000</t>
  </si>
  <si>
    <t>1010200000</t>
  </si>
  <si>
    <t>10102S2980</t>
  </si>
  <si>
    <t>1100000000</t>
  </si>
  <si>
    <t>1110000000</t>
  </si>
  <si>
    <t>1110100000</t>
  </si>
  <si>
    <t>11101L4970</t>
  </si>
  <si>
    <t>1200000000</t>
  </si>
  <si>
    <t>1210000000</t>
  </si>
  <si>
    <t>1210100000</t>
  </si>
  <si>
    <t>1210125270</t>
  </si>
  <si>
    <t>1220000000</t>
  </si>
  <si>
    <t>1220100000</t>
  </si>
  <si>
    <t>1220125290</t>
  </si>
  <si>
    <t>1300000000</t>
  </si>
  <si>
    <t>1310000000</t>
  </si>
  <si>
    <t>1310100000</t>
  </si>
  <si>
    <t>13101R0140</t>
  </si>
  <si>
    <t>13101R3580</t>
  </si>
  <si>
    <t>13101R5014</t>
  </si>
  <si>
    <t>1310200000</t>
  </si>
  <si>
    <t>1310273250</t>
  </si>
  <si>
    <t>13102R5011</t>
  </si>
  <si>
    <t>1310400000</t>
  </si>
  <si>
    <t>1310473310</t>
  </si>
  <si>
    <t>1311200000</t>
  </si>
  <si>
    <t>1311273220</t>
  </si>
  <si>
    <t>1340000000</t>
  </si>
  <si>
    <t>1340100000</t>
  </si>
  <si>
    <t>1340173910</t>
  </si>
  <si>
    <t>1400000000</t>
  </si>
  <si>
    <t>1410000000</t>
  </si>
  <si>
    <t>1410400000</t>
  </si>
  <si>
    <t>1410405000</t>
  </si>
  <si>
    <t>1440000000</t>
  </si>
  <si>
    <t>1440100000</t>
  </si>
  <si>
    <t>1440100190</t>
  </si>
  <si>
    <t>2100000000</t>
  </si>
  <si>
    <t>2110000000</t>
  </si>
  <si>
    <t>2110400000</t>
  </si>
  <si>
    <t>21104S2870</t>
  </si>
  <si>
    <t>2110500000</t>
  </si>
  <si>
    <t>21105S2670</t>
  </si>
  <si>
    <t>2110600000</t>
  </si>
  <si>
    <t>2120000000</t>
  </si>
  <si>
    <t>2120100000</t>
  </si>
  <si>
    <t>2120100010</t>
  </si>
  <si>
    <t>300000000</t>
  </si>
  <si>
    <t>3010000000</t>
  </si>
  <si>
    <t>3010100000</t>
  </si>
  <si>
    <t>3010103160</t>
  </si>
  <si>
    <t>3010400000</t>
  </si>
  <si>
    <t>3010403180</t>
  </si>
  <si>
    <t>7700000000</t>
  </si>
  <si>
    <t>7770000000</t>
  </si>
  <si>
    <t>7770100000</t>
  </si>
  <si>
    <t>7770100190</t>
  </si>
  <si>
    <t>7770103000</t>
  </si>
  <si>
    <t>7770173920</t>
  </si>
  <si>
    <t>7770173940</t>
  </si>
  <si>
    <t>7770200000</t>
  </si>
  <si>
    <t>7770200590</t>
  </si>
  <si>
    <t>7770249590</t>
  </si>
  <si>
    <t>7770400000</t>
  </si>
  <si>
    <t>7770451200</t>
  </si>
  <si>
    <t>7770500000</t>
  </si>
  <si>
    <t>7770500500</t>
  </si>
  <si>
    <t>7770502000</t>
  </si>
  <si>
    <t>7770502180</t>
  </si>
  <si>
    <t>7770502420</t>
  </si>
  <si>
    <t>7770502470</t>
  </si>
  <si>
    <t>7770503050</t>
  </si>
  <si>
    <t>7770503060</t>
  </si>
  <si>
    <t>7770503500</t>
  </si>
  <si>
    <t>7770503510</t>
  </si>
  <si>
    <t>7770504590</t>
  </si>
  <si>
    <t>7770549592</t>
  </si>
  <si>
    <t>7770549600</t>
  </si>
  <si>
    <t>7770549620</t>
  </si>
  <si>
    <t>7770551180</t>
  </si>
  <si>
    <t>7770573930</t>
  </si>
  <si>
    <t>77705R0820</t>
  </si>
  <si>
    <t>77705S2560</t>
  </si>
  <si>
    <t>77705S2680</t>
  </si>
  <si>
    <t>011Ю650500</t>
  </si>
  <si>
    <t>Региональный проект "Педагоги и наставники"</t>
  </si>
  <si>
    <t>011Ю60000</t>
  </si>
  <si>
    <t>Расходы на исполнение полномочий по финансовому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Нижегородской области</t>
  </si>
  <si>
    <t>011Ю653030</t>
  </si>
  <si>
    <t>011Ю651790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</si>
  <si>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</si>
  <si>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04101Д5767</t>
  </si>
  <si>
    <t>Расходы на реализцию мероприятий по благоустройству сельских территорий за счет средств областного бюджета</t>
  </si>
  <si>
    <t>0810300000</t>
  </si>
  <si>
    <t>Ремонт автомобильных дорог общего пользования местного значения в рамках проекта инициативного бюджетирования "Вам решать!"</t>
  </si>
  <si>
    <t>Реализация проекта инициативного бюджетирования "Вам решать"</t>
  </si>
  <si>
    <t>Региональный проект "Формирование комфортной городской среды"</t>
  </si>
  <si>
    <t>101И400000</t>
  </si>
  <si>
    <t>101И455550</t>
  </si>
  <si>
    <t>1310173260</t>
  </si>
  <si>
    <t>21106S2292</t>
  </si>
  <si>
    <t>7770504031</t>
  </si>
  <si>
    <t>Капитальный ремонт, ремонт и содержание автомобильных дорог общего пользования местного значения и искусственных сооружений на них (дорожный фонд, акцизы за счет остатков прошлых лет)</t>
  </si>
  <si>
    <t>09201L5190</t>
  </si>
  <si>
    <t>13101A5014</t>
  </si>
  <si>
    <t>13102A5011</t>
  </si>
  <si>
    <t>13102A5015</t>
  </si>
  <si>
    <t>Расходы на финансовое обеспечение деятельности центров образования цифрового и гуманитарного профилей "Точка роста"</t>
  </si>
  <si>
    <t>0810200000</t>
  </si>
  <si>
    <t>08102SД010</t>
  </si>
  <si>
    <t>Капитальный ремонт и ремонт автомобильных дорог общего пользования местного значения за счет дополнительных акцизов на нефтепродукты (5%)</t>
  </si>
  <si>
    <t>Расходы на капитальный ремонт и ремонт автомобильных дорог общего пользования местного значения</t>
  </si>
  <si>
    <t>08103S2600</t>
  </si>
  <si>
    <t>08105SД030</t>
  </si>
  <si>
    <t>09203L5192</t>
  </si>
  <si>
    <t>7770504050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</si>
  <si>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</si>
  <si>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7770574270</t>
  </si>
  <si>
    <t>Расходы на реализацию социально-значимых мероприятий в рамках решения вопросов местного значения</t>
  </si>
  <si>
    <t>77705S2600</t>
  </si>
  <si>
    <t>77705Д0820</t>
  </si>
  <si>
    <t>041038А590</t>
  </si>
  <si>
    <t>Расходы на реализацию мероприятий по модернизации, реконструкции, строительству и капитальному ремонту объектов коммунальной инфраструктуры за счет средств областного бюджета</t>
  </si>
  <si>
    <t>0620200010</t>
  </si>
  <si>
    <t>Финансирование мероприятия спил деревьев вдоль дорог на территориий округа</t>
  </si>
  <si>
    <t>0620200000</t>
  </si>
  <si>
    <t>Организация и проведение мероприятия спил деревьев вдоль дорог на территориий округа</t>
  </si>
  <si>
    <t>0920322000</t>
  </si>
  <si>
    <t>Фонд на поддержку территорий</t>
  </si>
  <si>
    <t>7770503020</t>
  </si>
  <si>
    <t>Расходы по переподготовке и повышению квалификации</t>
  </si>
  <si>
    <t>7770573131</t>
  </si>
  <si>
    <t>Расходы на проведение ремонта жилых помещений, собственниками которых являются дети-сироты доп расходы</t>
  </si>
  <si>
    <t>7770522000</t>
  </si>
  <si>
    <t>0111374590</t>
  </si>
  <si>
    <t>0111300000</t>
  </si>
  <si>
    <t>Обеспечение деятельности центров образования цифрового и гуманитарного профилей "Точка роста"</t>
  </si>
  <si>
    <t>Управление рисками в сельскохозяйственном производстве (субсидирование части затрат)</t>
  </si>
  <si>
    <t>Мероприятия в области сельскохозяйственного производства</t>
  </si>
  <si>
    <t>Премии и гранты</t>
  </si>
  <si>
    <t>350</t>
  </si>
  <si>
    <t>7770500300</t>
  </si>
  <si>
    <t>Озеленение</t>
  </si>
  <si>
    <t>7770555490</t>
  </si>
  <si>
    <t>Расходы за счет иных межбюджетных трансфертов на поощрение региональной управленческой команды верхнего уровня в 2025 году</t>
  </si>
  <si>
    <t>Расходы на выплату заработной платы работникам муниципальных учреждений и органов местного самоуправления</t>
  </si>
  <si>
    <t>01201S4090</t>
  </si>
  <si>
    <t>09203S4090</t>
  </si>
  <si>
    <t>Расходы на выплату заработной платы (с начислениями на нее) работникам муниципальных учреждений и органов местного самоуправления</t>
  </si>
  <si>
    <t>09204S4090</t>
  </si>
  <si>
    <t>13107L5990</t>
  </si>
  <si>
    <t>Развитие мелиорации земель сельсхозназначения (проведение агрохимического и эколого-токсикологического обследования земель с/х назначения; гидромелиоративные мероприятия; культуротехнологические мероприятия на выбывших с/х угодьяъх, вовлекаемых в сельхозоборот; известкование кислых почв на пашне)</t>
  </si>
  <si>
    <t>Расходы на подготовку проектов межевания земельных участков и на проведение кадастровых работ</t>
  </si>
  <si>
    <t>Проведение независимой оценки качества условий, осуществляющих образовательную деятельность в общеобразовательных организациях.</t>
  </si>
  <si>
    <t>7770500090</t>
  </si>
  <si>
    <t>Резервный фонд Правительства Нижегородской области</t>
  </si>
  <si>
    <t>7770521000</t>
  </si>
  <si>
    <t xml:space="preserve">к решению Совета депутатов Починковского муниципального округа Нижегородской области  "О внесении изменений в решение Совета депутатов от  23.12.2024 г № 42 "О бюджете Починковского муниципального округа на 2025 год и плановый период 2026  и 2027 годов"  от  25.12.2025г.  № 46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</si>
</sst>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\ _₽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7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0" fontId="9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1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1" xfId="0" applyFont="1" applyFill="1" applyBorder="1" applyAlignment="1">
      <alignment vertical="top" wrapText="1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left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7" fillId="2" borderId="1" xfId="2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8"/>
  <sheetViews>
    <sheetView tabSelected="1" zoomScale="120" zoomScaleNormal="120" workbookViewId="0">
      <selection activeCell="K6" sqref="K6"/>
    </sheetView>
  </sheetViews>
  <sheetFormatPr defaultRowHeight="15" x14ac:dyDescent="0.25"/>
  <cols>
    <col min="1" max="1" width="4.42578125" customWidth="1"/>
    <col min="2" max="2" width="46.140625" style="17" customWidth="1"/>
    <col min="3" max="3" width="15.42578125" style="36" customWidth="1"/>
    <col min="4" max="4" width="7.28515625" style="11" customWidth="1"/>
    <col min="5" max="5" width="15.140625" style="19" customWidth="1"/>
    <col min="6" max="6" width="14.85546875" style="19" customWidth="1"/>
    <col min="7" max="7" width="16.28515625" style="27" customWidth="1"/>
  </cols>
  <sheetData>
    <row r="1" spans="2:7" x14ac:dyDescent="0.25">
      <c r="B1" s="40"/>
      <c r="C1" s="41" t="s">
        <v>104</v>
      </c>
      <c r="D1" s="41"/>
      <c r="E1" s="41"/>
    </row>
    <row r="2" spans="2:7" ht="87" customHeight="1" x14ac:dyDescent="0.25">
      <c r="B2" s="40"/>
      <c r="C2" s="51" t="s">
        <v>528</v>
      </c>
      <c r="D2" s="51"/>
      <c r="E2" s="51"/>
      <c r="F2" s="51"/>
      <c r="G2" s="51"/>
    </row>
    <row r="3" spans="2:7" ht="18.75" x14ac:dyDescent="0.3">
      <c r="B3" s="49" t="s">
        <v>38</v>
      </c>
      <c r="C3" s="49"/>
      <c r="D3" s="49"/>
      <c r="E3" s="49"/>
      <c r="F3" s="50"/>
      <c r="G3" s="50"/>
    </row>
    <row r="4" spans="2:7" ht="21.75" customHeight="1" x14ac:dyDescent="0.25">
      <c r="B4" s="47" t="s">
        <v>211</v>
      </c>
      <c r="C4" s="47"/>
      <c r="D4" s="47"/>
      <c r="E4" s="47"/>
      <c r="F4" s="47"/>
      <c r="G4" s="47"/>
    </row>
    <row r="5" spans="2:7" ht="49.5" customHeight="1" x14ac:dyDescent="0.25">
      <c r="B5" s="47"/>
      <c r="C5" s="47"/>
      <c r="D5" s="47"/>
      <c r="E5" s="47"/>
      <c r="F5" s="47"/>
      <c r="G5" s="47"/>
    </row>
    <row r="6" spans="2:7" ht="18.75" x14ac:dyDescent="0.25">
      <c r="B6" s="13"/>
      <c r="E6" s="20"/>
    </row>
    <row r="7" spans="2:7" ht="18" customHeight="1" x14ac:dyDescent="0.3">
      <c r="B7" s="44" t="s">
        <v>39</v>
      </c>
      <c r="C7" s="44"/>
      <c r="D7" s="44"/>
      <c r="E7" s="44"/>
      <c r="F7" s="45"/>
      <c r="G7" s="45"/>
    </row>
    <row r="8" spans="2:7" ht="15.75" x14ac:dyDescent="0.25">
      <c r="B8" s="43" t="s">
        <v>40</v>
      </c>
      <c r="C8" s="46" t="s">
        <v>41</v>
      </c>
      <c r="D8" s="46"/>
      <c r="E8" s="42" t="s">
        <v>139</v>
      </c>
      <c r="F8" s="42" t="s">
        <v>148</v>
      </c>
      <c r="G8" s="42" t="s">
        <v>229</v>
      </c>
    </row>
    <row r="9" spans="2:7" x14ac:dyDescent="0.25">
      <c r="B9" s="43"/>
      <c r="C9" s="48" t="s">
        <v>42</v>
      </c>
      <c r="D9" s="46" t="s">
        <v>43</v>
      </c>
      <c r="E9" s="42"/>
      <c r="F9" s="42"/>
      <c r="G9" s="42"/>
    </row>
    <row r="10" spans="2:7" ht="38.25" customHeight="1" x14ac:dyDescent="0.25">
      <c r="B10" s="43"/>
      <c r="C10" s="48"/>
      <c r="D10" s="46"/>
      <c r="E10" s="42"/>
      <c r="F10" s="42"/>
      <c r="G10" s="42"/>
    </row>
    <row r="11" spans="2:7" s="2" customFormat="1" ht="47.25" x14ac:dyDescent="0.25">
      <c r="B11" s="14" t="s">
        <v>105</v>
      </c>
      <c r="C11" s="10" t="s">
        <v>240</v>
      </c>
      <c r="D11" s="10" t="s">
        <v>4</v>
      </c>
      <c r="E11" s="21">
        <f>E12+E63+E90+E103+E113+E83</f>
        <v>786918.09999999974</v>
      </c>
      <c r="F11" s="21">
        <f>F12+F63+F90+F103+F113+F83</f>
        <v>779237.20000000007</v>
      </c>
      <c r="G11" s="21">
        <f>G12+G63+G90+G103+G113+G83</f>
        <v>778679.60000000009</v>
      </c>
    </row>
    <row r="12" spans="2:7" s="2" customFormat="1" ht="31.5" x14ac:dyDescent="0.25">
      <c r="B12" s="14" t="s">
        <v>21</v>
      </c>
      <c r="C12" s="10" t="s">
        <v>241</v>
      </c>
      <c r="D12" s="10" t="s">
        <v>4</v>
      </c>
      <c r="E12" s="21">
        <f>E13+E31+E41+E54+E51</f>
        <v>586258.69999999984</v>
      </c>
      <c r="F12" s="21">
        <f>F13+F31+F41+F54</f>
        <v>581029.60000000009</v>
      </c>
      <c r="G12" s="21">
        <f>G13+G31+G41+G54</f>
        <v>580472.10000000009</v>
      </c>
    </row>
    <row r="13" spans="2:7" s="2" customFormat="1" ht="47.25" x14ac:dyDescent="0.25">
      <c r="B13" s="14" t="s">
        <v>82</v>
      </c>
      <c r="C13" s="10" t="s">
        <v>242</v>
      </c>
      <c r="D13" s="10" t="s">
        <v>4</v>
      </c>
      <c r="E13" s="21">
        <f>E14+E16+E18+E23+E20+E25+E27+E29</f>
        <v>521441.19999999995</v>
      </c>
      <c r="F13" s="21">
        <f t="shared" ref="F13:G13" si="0">F14+F16+F18+F23+F20+F25+F27+F29</f>
        <v>518762.5</v>
      </c>
      <c r="G13" s="21">
        <f t="shared" si="0"/>
        <v>518162.10000000003</v>
      </c>
    </row>
    <row r="14" spans="2:7" s="2" customFormat="1" ht="47.25" x14ac:dyDescent="0.25">
      <c r="B14" s="1" t="s">
        <v>22</v>
      </c>
      <c r="C14" s="4" t="s">
        <v>243</v>
      </c>
      <c r="D14" s="4" t="s">
        <v>4</v>
      </c>
      <c r="E14" s="22">
        <f>E15</f>
        <v>41506.199999999997</v>
      </c>
      <c r="F14" s="22">
        <f>F15</f>
        <v>40163.4</v>
      </c>
      <c r="G14" s="22">
        <f>G15</f>
        <v>40163.4</v>
      </c>
    </row>
    <row r="15" spans="2:7" s="2" customFormat="1" ht="47.25" x14ac:dyDescent="0.25">
      <c r="B15" s="1" t="s">
        <v>2</v>
      </c>
      <c r="C15" s="4" t="s">
        <v>243</v>
      </c>
      <c r="D15" s="4" t="s">
        <v>8</v>
      </c>
      <c r="E15" s="23">
        <v>41506.199999999997</v>
      </c>
      <c r="F15" s="23">
        <v>40163.4</v>
      </c>
      <c r="G15" s="23">
        <v>40163.4</v>
      </c>
    </row>
    <row r="16" spans="2:7" s="2" customFormat="1" ht="47.25" x14ac:dyDescent="0.25">
      <c r="B16" s="1" t="s">
        <v>23</v>
      </c>
      <c r="C16" s="4" t="s">
        <v>244</v>
      </c>
      <c r="D16" s="4" t="s">
        <v>4</v>
      </c>
      <c r="E16" s="22">
        <f>E17</f>
        <v>48838.400000000001</v>
      </c>
      <c r="F16" s="22">
        <f t="shared" ref="F16:G16" si="1">F17</f>
        <v>49566.9</v>
      </c>
      <c r="G16" s="22">
        <f t="shared" si="1"/>
        <v>49501.599999999999</v>
      </c>
    </row>
    <row r="17" spans="2:7" s="2" customFormat="1" ht="47.25" x14ac:dyDescent="0.25">
      <c r="B17" s="1" t="s">
        <v>2</v>
      </c>
      <c r="C17" s="4" t="s">
        <v>244</v>
      </c>
      <c r="D17" s="4" t="s">
        <v>8</v>
      </c>
      <c r="E17" s="23">
        <v>48838.400000000001</v>
      </c>
      <c r="F17" s="23">
        <v>49566.9</v>
      </c>
      <c r="G17" s="23">
        <v>49501.599999999999</v>
      </c>
    </row>
    <row r="18" spans="2:7" s="2" customFormat="1" ht="31.5" x14ac:dyDescent="0.25">
      <c r="B18" s="1" t="s">
        <v>127</v>
      </c>
      <c r="C18" s="4" t="s">
        <v>245</v>
      </c>
      <c r="D18" s="4" t="s">
        <v>4</v>
      </c>
      <c r="E18" s="22">
        <f>E19</f>
        <v>413147.7</v>
      </c>
      <c r="F18" s="22">
        <f t="shared" ref="F18:G18" si="2">F19</f>
        <v>413147.7</v>
      </c>
      <c r="G18" s="22">
        <f t="shared" si="2"/>
        <v>413147.7</v>
      </c>
    </row>
    <row r="19" spans="2:7" s="2" customFormat="1" ht="47.25" x14ac:dyDescent="0.25">
      <c r="B19" s="1" t="s">
        <v>2</v>
      </c>
      <c r="C19" s="4" t="s">
        <v>245</v>
      </c>
      <c r="D19" s="4" t="s">
        <v>8</v>
      </c>
      <c r="E19" s="23">
        <v>413147.7</v>
      </c>
      <c r="F19" s="23">
        <v>413147.7</v>
      </c>
      <c r="G19" s="23">
        <v>413147.7</v>
      </c>
    </row>
    <row r="20" spans="2:7" s="2" customFormat="1" ht="126" x14ac:dyDescent="0.25">
      <c r="B20" s="8" t="s">
        <v>181</v>
      </c>
      <c r="C20" s="7" t="s">
        <v>246</v>
      </c>
      <c r="D20" s="7" t="s">
        <v>4</v>
      </c>
      <c r="E20" s="23">
        <f>E21+E22</f>
        <v>1255.5</v>
      </c>
      <c r="F20" s="23">
        <f t="shared" ref="F20:G20" si="3">F21+F22</f>
        <v>1255.5</v>
      </c>
      <c r="G20" s="22">
        <f t="shared" si="3"/>
        <v>1255.5</v>
      </c>
    </row>
    <row r="21" spans="2:7" s="2" customFormat="1" ht="94.5" x14ac:dyDescent="0.25">
      <c r="B21" s="1" t="s">
        <v>0</v>
      </c>
      <c r="C21" s="7" t="s">
        <v>246</v>
      </c>
      <c r="D21" s="7" t="s">
        <v>6</v>
      </c>
      <c r="E21" s="23">
        <v>125.5</v>
      </c>
      <c r="F21" s="23">
        <v>1255.5</v>
      </c>
      <c r="G21" s="23">
        <v>1255.5</v>
      </c>
    </row>
    <row r="22" spans="2:7" s="2" customFormat="1" ht="47.25" x14ac:dyDescent="0.25">
      <c r="B22" s="1" t="s">
        <v>2</v>
      </c>
      <c r="C22" s="7" t="s">
        <v>246</v>
      </c>
      <c r="D22" s="7" t="s">
        <v>8</v>
      </c>
      <c r="E22" s="23">
        <v>1130</v>
      </c>
      <c r="F22" s="23">
        <v>0</v>
      </c>
      <c r="G22" s="23">
        <v>0</v>
      </c>
    </row>
    <row r="23" spans="2:7" s="2" customFormat="1" ht="143.25" customHeight="1" x14ac:dyDescent="0.25">
      <c r="B23" s="1" t="s">
        <v>85</v>
      </c>
      <c r="C23" s="4" t="s">
        <v>247</v>
      </c>
      <c r="D23" s="4" t="s">
        <v>4</v>
      </c>
      <c r="E23" s="22">
        <f>E24</f>
        <v>644.1</v>
      </c>
      <c r="F23" s="22">
        <f t="shared" ref="F23:G23" si="4">F24</f>
        <v>615.20000000000005</v>
      </c>
      <c r="G23" s="22">
        <f t="shared" si="4"/>
        <v>615.20000000000005</v>
      </c>
    </row>
    <row r="24" spans="2:7" s="2" customFormat="1" ht="47.25" x14ac:dyDescent="0.25">
      <c r="B24" s="1" t="s">
        <v>2</v>
      </c>
      <c r="C24" s="4" t="s">
        <v>247</v>
      </c>
      <c r="D24" s="4" t="s">
        <v>8</v>
      </c>
      <c r="E24" s="23">
        <v>644.1</v>
      </c>
      <c r="F24" s="23">
        <v>615.20000000000005</v>
      </c>
      <c r="G24" s="23">
        <v>615.20000000000005</v>
      </c>
    </row>
    <row r="25" spans="2:7" s="2" customFormat="1" ht="78.75" x14ac:dyDescent="0.25">
      <c r="B25" s="1" t="s">
        <v>182</v>
      </c>
      <c r="C25" s="4" t="s">
        <v>248</v>
      </c>
      <c r="D25" s="4" t="s">
        <v>4</v>
      </c>
      <c r="E25" s="23">
        <f>E26</f>
        <v>10424.1</v>
      </c>
      <c r="F25" s="23">
        <f>F26</f>
        <v>9661.6</v>
      </c>
      <c r="G25" s="22">
        <f>G26</f>
        <v>9275.2999999999993</v>
      </c>
    </row>
    <row r="26" spans="2:7" s="2" customFormat="1" ht="47.25" x14ac:dyDescent="0.25">
      <c r="B26" s="1" t="s">
        <v>2</v>
      </c>
      <c r="C26" s="4" t="s">
        <v>248</v>
      </c>
      <c r="D26" s="4" t="s">
        <v>8</v>
      </c>
      <c r="E26" s="23">
        <v>10424.1</v>
      </c>
      <c r="F26" s="23">
        <v>9661.6</v>
      </c>
      <c r="G26" s="22">
        <v>9275.2999999999993</v>
      </c>
    </row>
    <row r="27" spans="2:7" s="2" customFormat="1" ht="153" customHeight="1" x14ac:dyDescent="0.25">
      <c r="B27" s="5" t="s">
        <v>180</v>
      </c>
      <c r="C27" s="4" t="s">
        <v>249</v>
      </c>
      <c r="D27" s="4" t="s">
        <v>4</v>
      </c>
      <c r="E27" s="23">
        <f>E28</f>
        <v>2210.1</v>
      </c>
      <c r="F27" s="23">
        <f>F28</f>
        <v>1203</v>
      </c>
      <c r="G27" s="22">
        <f>G28</f>
        <v>1203</v>
      </c>
    </row>
    <row r="28" spans="2:7" s="2" customFormat="1" ht="47.25" x14ac:dyDescent="0.25">
      <c r="B28" s="1" t="s">
        <v>2</v>
      </c>
      <c r="C28" s="4" t="s">
        <v>249</v>
      </c>
      <c r="D28" s="4" t="s">
        <v>8</v>
      </c>
      <c r="E28" s="23">
        <v>2210.1</v>
      </c>
      <c r="F28" s="23">
        <v>1203</v>
      </c>
      <c r="G28" s="23">
        <v>1203</v>
      </c>
    </row>
    <row r="29" spans="2:7" s="2" customFormat="1" ht="94.5" x14ac:dyDescent="0.25">
      <c r="B29" s="5" t="s">
        <v>177</v>
      </c>
      <c r="C29" s="7" t="s">
        <v>250</v>
      </c>
      <c r="D29" s="7" t="s">
        <v>4</v>
      </c>
      <c r="E29" s="28">
        <f>E30</f>
        <v>3415.1</v>
      </c>
      <c r="F29" s="28">
        <f>F30</f>
        <v>3149.2</v>
      </c>
      <c r="G29" s="28">
        <f>G30</f>
        <v>3000.4</v>
      </c>
    </row>
    <row r="30" spans="2:7" s="2" customFormat="1" ht="47.25" x14ac:dyDescent="0.25">
      <c r="B30" s="1" t="s">
        <v>2</v>
      </c>
      <c r="C30" s="7" t="s">
        <v>250</v>
      </c>
      <c r="D30" s="7" t="s">
        <v>8</v>
      </c>
      <c r="E30" s="28">
        <v>3415.1</v>
      </c>
      <c r="F30" s="28">
        <v>3149.2</v>
      </c>
      <c r="G30" s="28">
        <v>3000.4</v>
      </c>
    </row>
    <row r="31" spans="2:7" s="2" customFormat="1" ht="47.45" customHeight="1" x14ac:dyDescent="0.25">
      <c r="B31" s="14" t="s">
        <v>86</v>
      </c>
      <c r="C31" s="10" t="s">
        <v>251</v>
      </c>
      <c r="D31" s="10" t="s">
        <v>4</v>
      </c>
      <c r="E31" s="21">
        <f>E32+E35+E38</f>
        <v>6952.7</v>
      </c>
      <c r="F31" s="21">
        <f t="shared" ref="F31:G31" si="5">F32+F35+F38</f>
        <v>6952.8</v>
      </c>
      <c r="G31" s="21">
        <f t="shared" si="5"/>
        <v>6952.8</v>
      </c>
    </row>
    <row r="32" spans="2:7" s="2" customFormat="1" ht="157.5" x14ac:dyDescent="0.25">
      <c r="B32" s="1" t="s">
        <v>87</v>
      </c>
      <c r="C32" s="4" t="s">
        <v>252</v>
      </c>
      <c r="D32" s="4" t="s">
        <v>4</v>
      </c>
      <c r="E32" s="22">
        <f>E33+E34</f>
        <v>1302.4000000000001</v>
      </c>
      <c r="F32" s="22">
        <f>F33+F34</f>
        <v>1302.4000000000001</v>
      </c>
      <c r="G32" s="22">
        <f>G33+G34</f>
        <v>1302.4000000000001</v>
      </c>
    </row>
    <row r="33" spans="2:7" s="2" customFormat="1" ht="94.5" x14ac:dyDescent="0.25">
      <c r="B33" s="1" t="s">
        <v>0</v>
      </c>
      <c r="C33" s="4" t="s">
        <v>252</v>
      </c>
      <c r="D33" s="4" t="s">
        <v>6</v>
      </c>
      <c r="E33" s="23">
        <v>1154.4000000000001</v>
      </c>
      <c r="F33" s="23">
        <v>1269.4000000000001</v>
      </c>
      <c r="G33" s="23">
        <v>1269.4000000000001</v>
      </c>
    </row>
    <row r="34" spans="2:7" s="2" customFormat="1" ht="31.5" x14ac:dyDescent="0.25">
      <c r="B34" s="1" t="s">
        <v>12</v>
      </c>
      <c r="C34" s="4" t="s">
        <v>252</v>
      </c>
      <c r="D34" s="4" t="s">
        <v>7</v>
      </c>
      <c r="E34" s="23">
        <v>148</v>
      </c>
      <c r="F34" s="23">
        <v>33</v>
      </c>
      <c r="G34" s="23">
        <v>33</v>
      </c>
    </row>
    <row r="35" spans="2:7" s="2" customFormat="1" ht="141.75" x14ac:dyDescent="0.25">
      <c r="B35" s="5" t="s">
        <v>183</v>
      </c>
      <c r="C35" s="7" t="s">
        <v>253</v>
      </c>
      <c r="D35" s="7" t="s">
        <v>4</v>
      </c>
      <c r="E35" s="23">
        <f>E36+E37</f>
        <v>4245.0999999999995</v>
      </c>
      <c r="F35" s="23">
        <f>F36+F37</f>
        <v>4245.2</v>
      </c>
      <c r="G35" s="23">
        <f>G36+G37</f>
        <v>4245.2</v>
      </c>
    </row>
    <row r="36" spans="2:7" s="2" customFormat="1" ht="31.5" x14ac:dyDescent="0.25">
      <c r="B36" s="5" t="s">
        <v>12</v>
      </c>
      <c r="C36" s="7" t="s">
        <v>253</v>
      </c>
      <c r="D36" s="7" t="s">
        <v>7</v>
      </c>
      <c r="E36" s="23">
        <v>62.7</v>
      </c>
      <c r="F36" s="23">
        <v>62.7</v>
      </c>
      <c r="G36" s="23">
        <v>62.7</v>
      </c>
    </row>
    <row r="37" spans="2:7" s="2" customFormat="1" ht="31.5" x14ac:dyDescent="0.25">
      <c r="B37" s="5" t="s">
        <v>24</v>
      </c>
      <c r="C37" s="7" t="s">
        <v>253</v>
      </c>
      <c r="D37" s="7" t="s">
        <v>25</v>
      </c>
      <c r="E37" s="23">
        <v>4182.3999999999996</v>
      </c>
      <c r="F37" s="23">
        <v>4182.5</v>
      </c>
      <c r="G37" s="23">
        <v>4182.5</v>
      </c>
    </row>
    <row r="38" spans="2:7" s="2" customFormat="1" ht="63" x14ac:dyDescent="0.25">
      <c r="B38" s="8" t="s">
        <v>88</v>
      </c>
      <c r="C38" s="7" t="s">
        <v>254</v>
      </c>
      <c r="D38" s="7" t="s">
        <v>4</v>
      </c>
      <c r="E38" s="23">
        <f>E39+E40</f>
        <v>1405.2</v>
      </c>
      <c r="F38" s="23">
        <f t="shared" ref="F38:G38" si="6">F39+F40</f>
        <v>1405.1999999999998</v>
      </c>
      <c r="G38" s="23">
        <f t="shared" si="6"/>
        <v>1405.1999999999998</v>
      </c>
    </row>
    <row r="39" spans="2:7" s="2" customFormat="1" ht="94.5" x14ac:dyDescent="0.25">
      <c r="B39" s="8" t="s">
        <v>0</v>
      </c>
      <c r="C39" s="7" t="s">
        <v>254</v>
      </c>
      <c r="D39" s="7" t="s">
        <v>6</v>
      </c>
      <c r="E39" s="23">
        <v>1405.2</v>
      </c>
      <c r="F39" s="23">
        <v>1365.1</v>
      </c>
      <c r="G39" s="23">
        <v>1365.1</v>
      </c>
    </row>
    <row r="40" spans="2:7" s="2" customFormat="1" ht="31.5" x14ac:dyDescent="0.25">
      <c r="B40" s="8" t="s">
        <v>12</v>
      </c>
      <c r="C40" s="7" t="s">
        <v>254</v>
      </c>
      <c r="D40" s="7" t="s">
        <v>7</v>
      </c>
      <c r="E40" s="23">
        <v>0</v>
      </c>
      <c r="F40" s="23">
        <v>40.1</v>
      </c>
      <c r="G40" s="23">
        <v>40.1</v>
      </c>
    </row>
    <row r="41" spans="2:7" s="2" customFormat="1" ht="47.25" x14ac:dyDescent="0.25">
      <c r="B41" s="14" t="s">
        <v>26</v>
      </c>
      <c r="C41" s="10" t="s">
        <v>255</v>
      </c>
      <c r="D41" s="10" t="s">
        <v>4</v>
      </c>
      <c r="E41" s="21">
        <f>E42+E46+E49</f>
        <v>24528.1</v>
      </c>
      <c r="F41" s="21">
        <f t="shared" ref="F41:G41" si="7">F42+F46+F49</f>
        <v>24897.9</v>
      </c>
      <c r="G41" s="21">
        <f t="shared" si="7"/>
        <v>24897.9</v>
      </c>
    </row>
    <row r="42" spans="2:7" s="2" customFormat="1" ht="47.25" x14ac:dyDescent="0.25">
      <c r="B42" s="1" t="s">
        <v>22</v>
      </c>
      <c r="C42" s="4" t="s">
        <v>256</v>
      </c>
      <c r="D42" s="4" t="s">
        <v>4</v>
      </c>
      <c r="E42" s="22">
        <f>E43+E44+E45</f>
        <v>8186.4</v>
      </c>
      <c r="F42" s="22">
        <f t="shared" ref="F42:G42" si="8">F43+F44+F45</f>
        <v>8527.2999999999993</v>
      </c>
      <c r="G42" s="22">
        <f t="shared" si="8"/>
        <v>8527.2999999999993</v>
      </c>
    </row>
    <row r="43" spans="2:7" s="2" customFormat="1" ht="94.5" x14ac:dyDescent="0.25">
      <c r="B43" s="1" t="s">
        <v>0</v>
      </c>
      <c r="C43" s="4" t="s">
        <v>256</v>
      </c>
      <c r="D43" s="4" t="s">
        <v>6</v>
      </c>
      <c r="E43" s="23">
        <v>3301.8</v>
      </c>
      <c r="F43" s="23">
        <v>3251.8</v>
      </c>
      <c r="G43" s="23">
        <v>3251.8</v>
      </c>
    </row>
    <row r="44" spans="2:7" s="2" customFormat="1" ht="31.5" x14ac:dyDescent="0.25">
      <c r="B44" s="1" t="s">
        <v>12</v>
      </c>
      <c r="C44" s="4" t="s">
        <v>256</v>
      </c>
      <c r="D44" s="4" t="s">
        <v>7</v>
      </c>
      <c r="E44" s="23">
        <v>4829.3999999999996</v>
      </c>
      <c r="F44" s="23">
        <v>5275.5</v>
      </c>
      <c r="G44" s="23">
        <v>5275.5</v>
      </c>
    </row>
    <row r="45" spans="2:7" s="2" customFormat="1" ht="15.75" x14ac:dyDescent="0.25">
      <c r="B45" s="1" t="s">
        <v>1</v>
      </c>
      <c r="C45" s="4" t="s">
        <v>256</v>
      </c>
      <c r="D45" s="4" t="s">
        <v>5</v>
      </c>
      <c r="E45" s="23">
        <v>55.2</v>
      </c>
      <c r="F45" s="23">
        <v>0</v>
      </c>
      <c r="G45" s="23">
        <v>0</v>
      </c>
    </row>
    <row r="46" spans="2:7" s="2" customFormat="1" ht="31.5" x14ac:dyDescent="0.25">
      <c r="B46" s="1" t="s">
        <v>127</v>
      </c>
      <c r="C46" s="4" t="s">
        <v>257</v>
      </c>
      <c r="D46" s="4" t="s">
        <v>4</v>
      </c>
      <c r="E46" s="22">
        <f>E47+E48</f>
        <v>16255.199999999999</v>
      </c>
      <c r="F46" s="22">
        <f>F47+F48</f>
        <v>16255.199999999999</v>
      </c>
      <c r="G46" s="22">
        <f>G47+G48</f>
        <v>16255.199999999999</v>
      </c>
    </row>
    <row r="47" spans="2:7" s="2" customFormat="1" ht="94.5" x14ac:dyDescent="0.25">
      <c r="B47" s="1" t="s">
        <v>0</v>
      </c>
      <c r="C47" s="4" t="s">
        <v>257</v>
      </c>
      <c r="D47" s="4" t="s">
        <v>6</v>
      </c>
      <c r="E47" s="23">
        <v>15616.8</v>
      </c>
      <c r="F47" s="23">
        <v>15616.8</v>
      </c>
      <c r="G47" s="23">
        <v>15616.8</v>
      </c>
    </row>
    <row r="48" spans="2:7" s="2" customFormat="1" ht="31.5" x14ac:dyDescent="0.25">
      <c r="B48" s="1" t="s">
        <v>12</v>
      </c>
      <c r="C48" s="4" t="s">
        <v>257</v>
      </c>
      <c r="D48" s="4" t="s">
        <v>7</v>
      </c>
      <c r="E48" s="23">
        <v>638.4</v>
      </c>
      <c r="F48" s="23">
        <v>638.4</v>
      </c>
      <c r="G48" s="23">
        <v>638.4</v>
      </c>
    </row>
    <row r="49" spans="2:12" s="2" customFormat="1" ht="144.75" customHeight="1" x14ac:dyDescent="0.25">
      <c r="B49" s="1" t="s">
        <v>85</v>
      </c>
      <c r="C49" s="4" t="s">
        <v>258</v>
      </c>
      <c r="D49" s="4" t="s">
        <v>4</v>
      </c>
      <c r="E49" s="22">
        <f>E50</f>
        <v>86.5</v>
      </c>
      <c r="F49" s="22">
        <f t="shared" ref="F49:G49" si="9">F50</f>
        <v>115.4</v>
      </c>
      <c r="G49" s="22">
        <f t="shared" si="9"/>
        <v>115.4</v>
      </c>
    </row>
    <row r="50" spans="2:12" s="2" customFormat="1" ht="31.5" x14ac:dyDescent="0.25">
      <c r="B50" s="1" t="s">
        <v>12</v>
      </c>
      <c r="C50" s="4" t="s">
        <v>258</v>
      </c>
      <c r="D50" s="4" t="s">
        <v>7</v>
      </c>
      <c r="E50" s="23">
        <v>86.5</v>
      </c>
      <c r="F50" s="23">
        <v>115.4</v>
      </c>
      <c r="G50" s="23">
        <v>115.4</v>
      </c>
    </row>
    <row r="51" spans="2:12" s="2" customFormat="1" ht="50.25" customHeight="1" x14ac:dyDescent="0.25">
      <c r="B51" s="14" t="s">
        <v>507</v>
      </c>
      <c r="C51" s="10" t="s">
        <v>506</v>
      </c>
      <c r="D51" s="10" t="s">
        <v>4</v>
      </c>
      <c r="E51" s="24">
        <f>E52</f>
        <v>3112</v>
      </c>
      <c r="F51" s="24">
        <f t="shared" ref="F51:G51" si="10">F52</f>
        <v>0</v>
      </c>
      <c r="G51" s="24">
        <f t="shared" si="10"/>
        <v>0</v>
      </c>
    </row>
    <row r="52" spans="2:12" s="2" customFormat="1" ht="49.5" customHeight="1" x14ac:dyDescent="0.25">
      <c r="B52" s="1" t="s">
        <v>478</v>
      </c>
      <c r="C52" s="4" t="s">
        <v>505</v>
      </c>
      <c r="D52" s="4" t="s">
        <v>4</v>
      </c>
      <c r="E52" s="23">
        <f>E53</f>
        <v>3112</v>
      </c>
      <c r="F52" s="23">
        <f t="shared" ref="F52:G52" si="11">F53</f>
        <v>0</v>
      </c>
      <c r="G52" s="23">
        <f t="shared" si="11"/>
        <v>0</v>
      </c>
    </row>
    <row r="53" spans="2:12" s="2" customFormat="1" ht="50.25" customHeight="1" x14ac:dyDescent="0.25">
      <c r="B53" s="1" t="s">
        <v>2</v>
      </c>
      <c r="C53" s="4" t="s">
        <v>505</v>
      </c>
      <c r="D53" s="4" t="s">
        <v>8</v>
      </c>
      <c r="E53" s="23">
        <v>3112</v>
      </c>
      <c r="F53" s="23">
        <v>0</v>
      </c>
      <c r="G53" s="23">
        <v>0</v>
      </c>
    </row>
    <row r="54" spans="2:12" s="2" customFormat="1" ht="48" customHeight="1" x14ac:dyDescent="0.25">
      <c r="B54" s="14" t="s">
        <v>456</v>
      </c>
      <c r="C54" s="9" t="s">
        <v>457</v>
      </c>
      <c r="D54" s="10" t="s">
        <v>4</v>
      </c>
      <c r="E54" s="21">
        <f>E57+E59+E61+E55</f>
        <v>30224.7</v>
      </c>
      <c r="F54" s="21">
        <f t="shared" ref="F54:G54" si="12">F57+F59+F61+F55</f>
        <v>30416.400000000001</v>
      </c>
      <c r="G54" s="21">
        <f t="shared" si="12"/>
        <v>30459.3</v>
      </c>
    </row>
    <row r="55" spans="2:12" s="2" customFormat="1" ht="48" customHeight="1" x14ac:dyDescent="0.25">
      <c r="B55" s="1" t="s">
        <v>478</v>
      </c>
      <c r="C55" s="7"/>
      <c r="D55" s="4"/>
      <c r="E55" s="22">
        <f>E56</f>
        <v>0</v>
      </c>
      <c r="F55" s="22">
        <f t="shared" ref="F55:G55" si="13">F56</f>
        <v>0</v>
      </c>
      <c r="G55" s="22">
        <f t="shared" si="13"/>
        <v>0</v>
      </c>
    </row>
    <row r="56" spans="2:12" s="2" customFormat="1" ht="48" customHeight="1" x14ac:dyDescent="0.25">
      <c r="B56" s="1" t="s">
        <v>2</v>
      </c>
      <c r="C56" s="7"/>
      <c r="D56" s="7"/>
      <c r="E56" s="22">
        <v>0</v>
      </c>
      <c r="F56" s="22">
        <v>0</v>
      </c>
      <c r="G56" s="22">
        <v>0</v>
      </c>
    </row>
    <row r="57" spans="2:12" s="2" customFormat="1" ht="134.25" customHeight="1" x14ac:dyDescent="0.25">
      <c r="B57" s="1" t="s">
        <v>458</v>
      </c>
      <c r="C57" s="7" t="s">
        <v>455</v>
      </c>
      <c r="D57" s="4" t="s">
        <v>4</v>
      </c>
      <c r="E57" s="22">
        <f>E58</f>
        <v>1015.6</v>
      </c>
      <c r="F57" s="22">
        <f t="shared" ref="F57:G57" si="14">F58</f>
        <v>1015.6</v>
      </c>
      <c r="G57" s="22">
        <f t="shared" si="14"/>
        <v>1015.6</v>
      </c>
    </row>
    <row r="58" spans="2:12" s="2" customFormat="1" ht="47.25" x14ac:dyDescent="0.25">
      <c r="B58" s="1" t="s">
        <v>2</v>
      </c>
      <c r="C58" s="7" t="s">
        <v>455</v>
      </c>
      <c r="D58" s="7" t="s">
        <v>8</v>
      </c>
      <c r="E58" s="23">
        <v>1015.6</v>
      </c>
      <c r="F58" s="23">
        <v>1015.6</v>
      </c>
      <c r="G58" s="23">
        <v>1015.6</v>
      </c>
    </row>
    <row r="59" spans="2:12" s="2" customFormat="1" ht="91.5" customHeight="1" x14ac:dyDescent="0.25">
      <c r="B59" s="1" t="s">
        <v>178</v>
      </c>
      <c r="C59" s="7" t="s">
        <v>460</v>
      </c>
      <c r="D59" s="7" t="s">
        <v>4</v>
      </c>
      <c r="E59" s="23">
        <f>E60</f>
        <v>2335.8000000000002</v>
      </c>
      <c r="F59" s="23">
        <f t="shared" ref="F59:G59" si="15">F60</f>
        <v>2371.3000000000002</v>
      </c>
      <c r="G59" s="23">
        <f t="shared" si="15"/>
        <v>2414.1999999999998</v>
      </c>
    </row>
    <row r="60" spans="2:12" s="2" customFormat="1" ht="47.25" x14ac:dyDescent="0.25">
      <c r="B60" s="1" t="s">
        <v>2</v>
      </c>
      <c r="C60" s="7" t="s">
        <v>460</v>
      </c>
      <c r="D60" s="7" t="s">
        <v>8</v>
      </c>
      <c r="E60" s="23">
        <v>2335.8000000000002</v>
      </c>
      <c r="F60" s="23">
        <v>2371.3000000000002</v>
      </c>
      <c r="G60" s="23">
        <v>2414.1999999999998</v>
      </c>
    </row>
    <row r="61" spans="2:12" s="2" customFormat="1" ht="78.75" x14ac:dyDescent="0.25">
      <c r="B61" s="1" t="s">
        <v>461</v>
      </c>
      <c r="C61" s="7" t="s">
        <v>459</v>
      </c>
      <c r="D61" s="7" t="s">
        <v>4</v>
      </c>
      <c r="E61" s="23">
        <f>E62</f>
        <v>26873.3</v>
      </c>
      <c r="F61" s="23">
        <f t="shared" ref="F61:G61" si="16">F62</f>
        <v>27029.5</v>
      </c>
      <c r="G61" s="23">
        <f t="shared" si="16"/>
        <v>27029.5</v>
      </c>
    </row>
    <row r="62" spans="2:12" s="2" customFormat="1" ht="47.25" x14ac:dyDescent="0.25">
      <c r="B62" s="1" t="s">
        <v>2</v>
      </c>
      <c r="C62" s="7" t="s">
        <v>459</v>
      </c>
      <c r="D62" s="7" t="s">
        <v>8</v>
      </c>
      <c r="E62" s="23">
        <v>26873.3</v>
      </c>
      <c r="F62" s="23">
        <v>27029.5</v>
      </c>
      <c r="G62" s="23">
        <v>27029.5</v>
      </c>
    </row>
    <row r="63" spans="2:12" s="2" customFormat="1" ht="47.25" x14ac:dyDescent="0.25">
      <c r="B63" s="14" t="s">
        <v>27</v>
      </c>
      <c r="C63" s="10" t="s">
        <v>259</v>
      </c>
      <c r="D63" s="10" t="s">
        <v>4</v>
      </c>
      <c r="E63" s="21">
        <f>E64+E69+E79</f>
        <v>29580.1</v>
      </c>
      <c r="F63" s="21">
        <f t="shared" ref="F63:G63" si="17">F64+F69+F79</f>
        <v>30335</v>
      </c>
      <c r="G63" s="21">
        <f t="shared" si="17"/>
        <v>30334.9</v>
      </c>
      <c r="H63" s="34"/>
      <c r="I63" s="34"/>
      <c r="J63" s="34"/>
      <c r="K63" s="34"/>
      <c r="L63" s="34"/>
    </row>
    <row r="64" spans="2:12" s="2" customFormat="1" ht="69" customHeight="1" x14ac:dyDescent="0.25">
      <c r="B64" s="14" t="s">
        <v>118</v>
      </c>
      <c r="C64" s="10" t="s">
        <v>260</v>
      </c>
      <c r="D64" s="10" t="s">
        <v>4</v>
      </c>
      <c r="E64" s="21">
        <f>E65+E67</f>
        <v>9060.8000000000011</v>
      </c>
      <c r="F64" s="21">
        <f t="shared" ref="F64:G64" si="18">F65+F67</f>
        <v>6712.8</v>
      </c>
      <c r="G64" s="21">
        <f t="shared" si="18"/>
        <v>4693.7</v>
      </c>
    </row>
    <row r="65" spans="2:7" s="2" customFormat="1" ht="47.25" x14ac:dyDescent="0.25">
      <c r="B65" s="1" t="s">
        <v>28</v>
      </c>
      <c r="C65" s="4" t="s">
        <v>261</v>
      </c>
      <c r="D65" s="4" t="s">
        <v>4</v>
      </c>
      <c r="E65" s="22">
        <f t="shared" ref="E65:G65" si="19">E66</f>
        <v>8772.7000000000007</v>
      </c>
      <c r="F65" s="22">
        <f t="shared" si="19"/>
        <v>6712.8</v>
      </c>
      <c r="G65" s="22">
        <f t="shared" si="19"/>
        <v>4693.7</v>
      </c>
    </row>
    <row r="66" spans="2:7" s="2" customFormat="1" ht="47.25" x14ac:dyDescent="0.25">
      <c r="B66" s="1" t="s">
        <v>2</v>
      </c>
      <c r="C66" s="4" t="s">
        <v>261</v>
      </c>
      <c r="D66" s="4" t="s">
        <v>8</v>
      </c>
      <c r="E66" s="23">
        <v>8772.7000000000007</v>
      </c>
      <c r="F66" s="23">
        <v>6712.8</v>
      </c>
      <c r="G66" s="23">
        <v>4693.7</v>
      </c>
    </row>
    <row r="67" spans="2:7" s="2" customFormat="1" ht="54" customHeight="1" x14ac:dyDescent="0.25">
      <c r="B67" s="1" t="s">
        <v>516</v>
      </c>
      <c r="C67" s="4" t="s">
        <v>517</v>
      </c>
      <c r="D67" s="4" t="s">
        <v>4</v>
      </c>
      <c r="E67" s="23">
        <f>E68</f>
        <v>288.10000000000002</v>
      </c>
      <c r="F67" s="23">
        <f t="shared" ref="F67:G67" si="20">F68</f>
        <v>0</v>
      </c>
      <c r="G67" s="23">
        <f t="shared" si="20"/>
        <v>0</v>
      </c>
    </row>
    <row r="68" spans="2:7" s="2" customFormat="1" ht="47.25" x14ac:dyDescent="0.25">
      <c r="B68" s="1" t="s">
        <v>2</v>
      </c>
      <c r="C68" s="4" t="s">
        <v>517</v>
      </c>
      <c r="D68" s="4" t="s">
        <v>8</v>
      </c>
      <c r="E68" s="23">
        <v>288.10000000000002</v>
      </c>
      <c r="F68" s="23">
        <v>0</v>
      </c>
      <c r="G68" s="23">
        <v>0</v>
      </c>
    </row>
    <row r="69" spans="2:7" s="2" customFormat="1" ht="54.75" customHeight="1" x14ac:dyDescent="0.25">
      <c r="B69" s="14" t="s">
        <v>119</v>
      </c>
      <c r="C69" s="10" t="s">
        <v>262</v>
      </c>
      <c r="D69" s="10" t="s">
        <v>4</v>
      </c>
      <c r="E69" s="21">
        <f>E75+E70</f>
        <v>3519.2</v>
      </c>
      <c r="F69" s="21">
        <f t="shared" ref="F69:G69" si="21">F75+F70</f>
        <v>4137.8999999999996</v>
      </c>
      <c r="G69" s="21">
        <f t="shared" si="21"/>
        <v>4137.8999999999996</v>
      </c>
    </row>
    <row r="70" spans="2:7" s="2" customFormat="1" ht="31.5" x14ac:dyDescent="0.25">
      <c r="B70" s="1" t="s">
        <v>231</v>
      </c>
      <c r="C70" s="4" t="s">
        <v>263</v>
      </c>
      <c r="D70" s="4" t="s">
        <v>4</v>
      </c>
      <c r="E70" s="22">
        <f>E72+E73+E74+E71</f>
        <v>3086</v>
      </c>
      <c r="F70" s="22">
        <f t="shared" ref="F70:G70" si="22">F72+F73+F74</f>
        <v>3486</v>
      </c>
      <c r="G70" s="22">
        <f t="shared" si="22"/>
        <v>3486</v>
      </c>
    </row>
    <row r="71" spans="2:7" s="2" customFormat="1" ht="31.5" x14ac:dyDescent="0.25">
      <c r="B71" s="1" t="s">
        <v>12</v>
      </c>
      <c r="C71" s="4" t="s">
        <v>263</v>
      </c>
      <c r="D71" s="4" t="s">
        <v>7</v>
      </c>
      <c r="E71" s="22">
        <v>95.2</v>
      </c>
      <c r="F71" s="22">
        <v>0</v>
      </c>
      <c r="G71" s="22">
        <v>0</v>
      </c>
    </row>
    <row r="72" spans="2:7" s="2" customFormat="1" ht="33.75" customHeight="1" x14ac:dyDescent="0.25">
      <c r="B72" s="1" t="s">
        <v>24</v>
      </c>
      <c r="C72" s="4" t="s">
        <v>263</v>
      </c>
      <c r="D72" s="4" t="s">
        <v>25</v>
      </c>
      <c r="E72" s="22">
        <v>762.8</v>
      </c>
      <c r="F72" s="22">
        <v>524.20000000000005</v>
      </c>
      <c r="G72" s="22">
        <v>524.20000000000005</v>
      </c>
    </row>
    <row r="73" spans="2:7" s="2" customFormat="1" ht="54.75" customHeight="1" x14ac:dyDescent="0.25">
      <c r="B73" s="1" t="s">
        <v>2</v>
      </c>
      <c r="C73" s="4" t="s">
        <v>263</v>
      </c>
      <c r="D73" s="4" t="s">
        <v>8</v>
      </c>
      <c r="E73" s="22">
        <v>2228</v>
      </c>
      <c r="F73" s="22">
        <v>2228</v>
      </c>
      <c r="G73" s="22">
        <v>2228</v>
      </c>
    </row>
    <row r="74" spans="2:7" s="2" customFormat="1" ht="24" customHeight="1" x14ac:dyDescent="0.25">
      <c r="B74" s="1" t="s">
        <v>1</v>
      </c>
      <c r="C74" s="4" t="s">
        <v>263</v>
      </c>
      <c r="D74" s="4" t="s">
        <v>5</v>
      </c>
      <c r="E74" s="22">
        <v>0</v>
      </c>
      <c r="F74" s="22">
        <v>733.8</v>
      </c>
      <c r="G74" s="22">
        <v>733.8</v>
      </c>
    </row>
    <row r="75" spans="2:7" s="2" customFormat="1" ht="157.5" x14ac:dyDescent="0.25">
      <c r="B75" s="1" t="s">
        <v>184</v>
      </c>
      <c r="C75" s="4" t="s">
        <v>264</v>
      </c>
      <c r="D75" s="4" t="s">
        <v>4</v>
      </c>
      <c r="E75" s="22">
        <f>E76+E77+E78</f>
        <v>433.2</v>
      </c>
      <c r="F75" s="22">
        <f t="shared" ref="F75:G75" si="23">F76+F77+F78</f>
        <v>651.90000000000009</v>
      </c>
      <c r="G75" s="22">
        <f t="shared" si="23"/>
        <v>651.90000000000009</v>
      </c>
    </row>
    <row r="76" spans="2:7" s="2" customFormat="1" ht="31.5" x14ac:dyDescent="0.25">
      <c r="B76" s="1" t="s">
        <v>12</v>
      </c>
      <c r="C76" s="4" t="s">
        <v>264</v>
      </c>
      <c r="D76" s="4" t="s">
        <v>7</v>
      </c>
      <c r="E76" s="23">
        <v>216.6</v>
      </c>
      <c r="F76" s="23">
        <v>29.7</v>
      </c>
      <c r="G76" s="23">
        <v>29.7</v>
      </c>
    </row>
    <row r="77" spans="2:7" s="2" customFormat="1" ht="31.5" x14ac:dyDescent="0.25">
      <c r="B77" s="1" t="s">
        <v>24</v>
      </c>
      <c r="C77" s="4" t="s">
        <v>264</v>
      </c>
      <c r="D77" s="4" t="s">
        <v>25</v>
      </c>
      <c r="E77" s="23">
        <v>216.6</v>
      </c>
      <c r="F77" s="23">
        <v>622.20000000000005</v>
      </c>
      <c r="G77" s="23">
        <v>622.20000000000005</v>
      </c>
    </row>
    <row r="78" spans="2:7" s="2" customFormat="1" ht="15.75" x14ac:dyDescent="0.25">
      <c r="B78" s="1" t="s">
        <v>1</v>
      </c>
      <c r="C78" s="4" t="s">
        <v>264</v>
      </c>
      <c r="D78" s="4" t="s">
        <v>5</v>
      </c>
      <c r="E78" s="23">
        <v>0</v>
      </c>
      <c r="F78" s="23">
        <v>0</v>
      </c>
      <c r="G78" s="23">
        <v>0</v>
      </c>
    </row>
    <row r="79" spans="2:7" s="2" customFormat="1" ht="47.25" x14ac:dyDescent="0.25">
      <c r="B79" s="18" t="s">
        <v>179</v>
      </c>
      <c r="C79" s="9" t="s">
        <v>265</v>
      </c>
      <c r="D79" s="9" t="s">
        <v>4</v>
      </c>
      <c r="E79" s="30">
        <f>E80</f>
        <v>17000.099999999999</v>
      </c>
      <c r="F79" s="30">
        <f>F80</f>
        <v>19484.3</v>
      </c>
      <c r="G79" s="30">
        <f>G80</f>
        <v>21503.300000000003</v>
      </c>
    </row>
    <row r="80" spans="2:7" s="2" customFormat="1" ht="47.25" x14ac:dyDescent="0.25">
      <c r="B80" s="8" t="s">
        <v>179</v>
      </c>
      <c r="C80" s="7" t="s">
        <v>266</v>
      </c>
      <c r="D80" s="7" t="s">
        <v>4</v>
      </c>
      <c r="E80" s="28">
        <f>E81+E82</f>
        <v>17000.099999999999</v>
      </c>
      <c r="F80" s="28">
        <f>F81+F82</f>
        <v>19484.3</v>
      </c>
      <c r="G80" s="28">
        <f>G81+G82</f>
        <v>21503.300000000003</v>
      </c>
    </row>
    <row r="81" spans="2:7" s="2" customFormat="1" ht="47.25" x14ac:dyDescent="0.25">
      <c r="B81" s="8" t="s">
        <v>2</v>
      </c>
      <c r="C81" s="7" t="s">
        <v>266</v>
      </c>
      <c r="D81" s="7" t="s">
        <v>8</v>
      </c>
      <c r="E81" s="28">
        <v>17000.099999999999</v>
      </c>
      <c r="F81" s="28">
        <v>19377.3</v>
      </c>
      <c r="G81" s="28">
        <v>21385.4</v>
      </c>
    </row>
    <row r="82" spans="2:7" s="2" customFormat="1" ht="15.75" x14ac:dyDescent="0.25">
      <c r="B82" s="32" t="s">
        <v>1</v>
      </c>
      <c r="C82" s="7" t="s">
        <v>266</v>
      </c>
      <c r="D82" s="7" t="s">
        <v>5</v>
      </c>
      <c r="E82" s="28">
        <v>0</v>
      </c>
      <c r="F82" s="28">
        <v>107</v>
      </c>
      <c r="G82" s="28">
        <v>117.9</v>
      </c>
    </row>
    <row r="83" spans="2:7" s="2" customFormat="1" ht="47.25" customHeight="1" x14ac:dyDescent="0.25">
      <c r="B83" s="5" t="s">
        <v>232</v>
      </c>
      <c r="C83" s="7" t="s">
        <v>267</v>
      </c>
      <c r="D83" s="7" t="s">
        <v>4</v>
      </c>
      <c r="E83" s="28">
        <f>E84+E87</f>
        <v>99</v>
      </c>
      <c r="F83" s="28">
        <f t="shared" ref="F83:G83" si="24">F84+F87</f>
        <v>99</v>
      </c>
      <c r="G83" s="28">
        <f t="shared" si="24"/>
        <v>99</v>
      </c>
    </row>
    <row r="84" spans="2:7" s="2" customFormat="1" ht="51" customHeight="1" x14ac:dyDescent="0.25">
      <c r="B84" s="5" t="s">
        <v>233</v>
      </c>
      <c r="C84" s="7" t="s">
        <v>268</v>
      </c>
      <c r="D84" s="7" t="s">
        <v>4</v>
      </c>
      <c r="E84" s="28">
        <f>E85</f>
        <v>80</v>
      </c>
      <c r="F84" s="28">
        <f t="shared" ref="F84:G85" si="25">F85</f>
        <v>80</v>
      </c>
      <c r="G84" s="28">
        <f t="shared" si="25"/>
        <v>80</v>
      </c>
    </row>
    <row r="85" spans="2:7" s="2" customFormat="1" ht="50.25" customHeight="1" x14ac:dyDescent="0.25">
      <c r="B85" s="5" t="s">
        <v>233</v>
      </c>
      <c r="C85" s="7" t="s">
        <v>269</v>
      </c>
      <c r="D85" s="7" t="s">
        <v>4</v>
      </c>
      <c r="E85" s="28">
        <f>E86</f>
        <v>80</v>
      </c>
      <c r="F85" s="28">
        <f t="shared" si="25"/>
        <v>80</v>
      </c>
      <c r="G85" s="28">
        <f t="shared" si="25"/>
        <v>80</v>
      </c>
    </row>
    <row r="86" spans="2:7" s="2" customFormat="1" ht="47.25" x14ac:dyDescent="0.25">
      <c r="B86" s="1" t="s">
        <v>2</v>
      </c>
      <c r="C86" s="7" t="s">
        <v>269</v>
      </c>
      <c r="D86" s="7" t="s">
        <v>8</v>
      </c>
      <c r="E86" s="28">
        <v>80</v>
      </c>
      <c r="F86" s="28">
        <v>80</v>
      </c>
      <c r="G86" s="28">
        <v>80</v>
      </c>
    </row>
    <row r="87" spans="2:7" s="2" customFormat="1" ht="32.25" customHeight="1" x14ac:dyDescent="0.25">
      <c r="B87" s="5" t="s">
        <v>234</v>
      </c>
      <c r="C87" s="7" t="s">
        <v>270</v>
      </c>
      <c r="D87" s="7" t="s">
        <v>4</v>
      </c>
      <c r="E87" s="28">
        <f>E88</f>
        <v>19</v>
      </c>
      <c r="F87" s="28">
        <f t="shared" ref="F87:G88" si="26">F88</f>
        <v>19</v>
      </c>
      <c r="G87" s="28">
        <f t="shared" si="26"/>
        <v>19</v>
      </c>
    </row>
    <row r="88" spans="2:7" s="2" customFormat="1" ht="31.5" x14ac:dyDescent="0.25">
      <c r="B88" s="5" t="s">
        <v>234</v>
      </c>
      <c r="C88" s="7" t="s">
        <v>271</v>
      </c>
      <c r="D88" s="7" t="s">
        <v>4</v>
      </c>
      <c r="E88" s="28">
        <f>E89</f>
        <v>19</v>
      </c>
      <c r="F88" s="28">
        <f t="shared" si="26"/>
        <v>19</v>
      </c>
      <c r="G88" s="28">
        <f t="shared" si="26"/>
        <v>19</v>
      </c>
    </row>
    <row r="89" spans="2:7" s="2" customFormat="1" ht="47.25" x14ac:dyDescent="0.25">
      <c r="B89" s="1" t="s">
        <v>2</v>
      </c>
      <c r="C89" s="7" t="s">
        <v>271</v>
      </c>
      <c r="D89" s="7" t="s">
        <v>8</v>
      </c>
      <c r="E89" s="28">
        <v>19</v>
      </c>
      <c r="F89" s="28">
        <v>19</v>
      </c>
      <c r="G89" s="28">
        <v>19</v>
      </c>
    </row>
    <row r="90" spans="2:7" s="2" customFormat="1" ht="47.25" x14ac:dyDescent="0.25">
      <c r="B90" s="14" t="s">
        <v>29</v>
      </c>
      <c r="C90" s="10" t="s">
        <v>272</v>
      </c>
      <c r="D90" s="10" t="s">
        <v>4</v>
      </c>
      <c r="E90" s="21">
        <f>E94+E91</f>
        <v>29423.7</v>
      </c>
      <c r="F90" s="21">
        <f t="shared" ref="F90:G90" si="27">F94+F91</f>
        <v>27914.1</v>
      </c>
      <c r="G90" s="21">
        <f t="shared" si="27"/>
        <v>27914.1</v>
      </c>
    </row>
    <row r="91" spans="2:7" s="2" customFormat="1" ht="66" customHeight="1" x14ac:dyDescent="0.25">
      <c r="B91" s="1" t="s">
        <v>235</v>
      </c>
      <c r="C91" s="4" t="s">
        <v>273</v>
      </c>
      <c r="D91" s="4" t="s">
        <v>4</v>
      </c>
      <c r="E91" s="22">
        <f>E92</f>
        <v>320</v>
      </c>
      <c r="F91" s="22">
        <f t="shared" ref="F91:G92" si="28">F92</f>
        <v>320</v>
      </c>
      <c r="G91" s="22">
        <f t="shared" si="28"/>
        <v>320</v>
      </c>
    </row>
    <row r="92" spans="2:7" s="2" customFormat="1" ht="62.25" customHeight="1" x14ac:dyDescent="0.25">
      <c r="B92" s="1" t="s">
        <v>235</v>
      </c>
      <c r="C92" s="4" t="s">
        <v>274</v>
      </c>
      <c r="D92" s="4" t="s">
        <v>4</v>
      </c>
      <c r="E92" s="22">
        <f>E93</f>
        <v>320</v>
      </c>
      <c r="F92" s="22">
        <f t="shared" si="28"/>
        <v>320</v>
      </c>
      <c r="G92" s="22">
        <f t="shared" si="28"/>
        <v>320</v>
      </c>
    </row>
    <row r="93" spans="2:7" s="2" customFormat="1" ht="47.25" x14ac:dyDescent="0.25">
      <c r="B93" s="1" t="s">
        <v>2</v>
      </c>
      <c r="C93" s="4" t="s">
        <v>274</v>
      </c>
      <c r="D93" s="4" t="s">
        <v>8</v>
      </c>
      <c r="E93" s="22">
        <v>320</v>
      </c>
      <c r="F93" s="22">
        <v>320</v>
      </c>
      <c r="G93" s="22">
        <v>320</v>
      </c>
    </row>
    <row r="94" spans="2:7" s="2" customFormat="1" ht="157.5" x14ac:dyDescent="0.25">
      <c r="B94" s="31" t="s">
        <v>65</v>
      </c>
      <c r="C94" s="4" t="s">
        <v>275</v>
      </c>
      <c r="D94" s="4" t="s">
        <v>4</v>
      </c>
      <c r="E94" s="22">
        <f>E95+E98+E101</f>
        <v>29103.7</v>
      </c>
      <c r="F94" s="22">
        <f t="shared" ref="F94:G94" si="29">F95+F98+F101</f>
        <v>27594.1</v>
      </c>
      <c r="G94" s="22">
        <f t="shared" si="29"/>
        <v>27594.1</v>
      </c>
    </row>
    <row r="95" spans="2:7" s="2" customFormat="1" ht="47.25" x14ac:dyDescent="0.25">
      <c r="B95" s="1" t="s">
        <v>66</v>
      </c>
      <c r="C95" s="4" t="s">
        <v>276</v>
      </c>
      <c r="D95" s="4" t="s">
        <v>4</v>
      </c>
      <c r="E95" s="22">
        <f>E96+E97</f>
        <v>4578.2</v>
      </c>
      <c r="F95" s="22">
        <f t="shared" ref="F95:G95" si="30">F96+F97</f>
        <v>2167.4</v>
      </c>
      <c r="G95" s="22">
        <f t="shared" si="30"/>
        <v>2167.4</v>
      </c>
    </row>
    <row r="96" spans="2:7" s="2" customFormat="1" ht="31.5" x14ac:dyDescent="0.25">
      <c r="B96" s="1" t="s">
        <v>12</v>
      </c>
      <c r="C96" s="4" t="s">
        <v>276</v>
      </c>
      <c r="D96" s="4" t="s">
        <v>7</v>
      </c>
      <c r="E96" s="23">
        <v>111.4</v>
      </c>
      <c r="F96" s="23">
        <v>165.8</v>
      </c>
      <c r="G96" s="23">
        <v>165.8</v>
      </c>
    </row>
    <row r="97" spans="2:7" s="2" customFormat="1" ht="47.25" x14ac:dyDescent="0.25">
      <c r="B97" s="1" t="s">
        <v>2</v>
      </c>
      <c r="C97" s="4" t="s">
        <v>276</v>
      </c>
      <c r="D97" s="4" t="s">
        <v>8</v>
      </c>
      <c r="E97" s="23">
        <v>4466.8</v>
      </c>
      <c r="F97" s="23">
        <v>2001.6</v>
      </c>
      <c r="G97" s="23">
        <v>2001.6</v>
      </c>
    </row>
    <row r="98" spans="2:7" s="2" customFormat="1" ht="47.25" x14ac:dyDescent="0.25">
      <c r="B98" s="5" t="s">
        <v>185</v>
      </c>
      <c r="C98" s="7" t="s">
        <v>277</v>
      </c>
      <c r="D98" s="7" t="s">
        <v>4</v>
      </c>
      <c r="E98" s="23">
        <f>E100+E99</f>
        <v>12907.3</v>
      </c>
      <c r="F98" s="23">
        <f t="shared" ref="F98:G98" si="31">F100+F99</f>
        <v>13808.5</v>
      </c>
      <c r="G98" s="23">
        <f t="shared" si="31"/>
        <v>13808.5</v>
      </c>
    </row>
    <row r="99" spans="2:7" s="2" customFormat="1" ht="31.5" x14ac:dyDescent="0.25">
      <c r="B99" s="1" t="s">
        <v>12</v>
      </c>
      <c r="C99" s="37" t="s">
        <v>277</v>
      </c>
      <c r="D99" s="7" t="s">
        <v>7</v>
      </c>
      <c r="E99" s="23">
        <v>0</v>
      </c>
      <c r="F99" s="23">
        <v>0</v>
      </c>
      <c r="G99" s="22">
        <v>0</v>
      </c>
    </row>
    <row r="100" spans="2:7" s="2" customFormat="1" ht="47.25" x14ac:dyDescent="0.25">
      <c r="B100" s="1" t="s">
        <v>2</v>
      </c>
      <c r="C100" s="37" t="s">
        <v>277</v>
      </c>
      <c r="D100" s="7" t="s">
        <v>8</v>
      </c>
      <c r="E100" s="23">
        <v>12907.3</v>
      </c>
      <c r="F100" s="23">
        <v>13808.5</v>
      </c>
      <c r="G100" s="23">
        <v>13808.5</v>
      </c>
    </row>
    <row r="101" spans="2:7" s="2" customFormat="1" ht="63" x14ac:dyDescent="0.25">
      <c r="B101" s="5" t="s">
        <v>147</v>
      </c>
      <c r="C101" s="37" t="s">
        <v>278</v>
      </c>
      <c r="D101" s="7" t="s">
        <v>4</v>
      </c>
      <c r="E101" s="23">
        <f>E102</f>
        <v>11618.2</v>
      </c>
      <c r="F101" s="23">
        <f t="shared" ref="F101:G101" si="32">F102</f>
        <v>11618.2</v>
      </c>
      <c r="G101" s="23">
        <f t="shared" si="32"/>
        <v>11618.2</v>
      </c>
    </row>
    <row r="102" spans="2:7" s="2" customFormat="1" ht="47.25" x14ac:dyDescent="0.25">
      <c r="B102" s="5" t="s">
        <v>2</v>
      </c>
      <c r="C102" s="37" t="s">
        <v>278</v>
      </c>
      <c r="D102" s="7" t="s">
        <v>8</v>
      </c>
      <c r="E102" s="23">
        <v>11618.2</v>
      </c>
      <c r="F102" s="23">
        <v>11618.2</v>
      </c>
      <c r="G102" s="23">
        <v>11618.2</v>
      </c>
    </row>
    <row r="103" spans="2:7" s="2" customFormat="1" ht="36.75" customHeight="1" x14ac:dyDescent="0.25">
      <c r="B103" s="14" t="s">
        <v>30</v>
      </c>
      <c r="C103" s="10" t="s">
        <v>279</v>
      </c>
      <c r="D103" s="10" t="s">
        <v>4</v>
      </c>
      <c r="E103" s="21">
        <f>E104</f>
        <v>141476.6</v>
      </c>
      <c r="F103" s="21">
        <f>F104</f>
        <v>139779.5</v>
      </c>
      <c r="G103" s="21">
        <f>G104</f>
        <v>139779.5</v>
      </c>
    </row>
    <row r="104" spans="2:7" s="2" customFormat="1" ht="15.75" x14ac:dyDescent="0.25">
      <c r="B104" s="1" t="s">
        <v>18</v>
      </c>
      <c r="C104" s="4" t="s">
        <v>280</v>
      </c>
      <c r="D104" s="4" t="s">
        <v>4</v>
      </c>
      <c r="E104" s="22">
        <f>E105+E108</f>
        <v>141476.6</v>
      </c>
      <c r="F104" s="22">
        <f t="shared" ref="F104:G104" si="33">F105+F108</f>
        <v>139779.5</v>
      </c>
      <c r="G104" s="22">
        <f t="shared" si="33"/>
        <v>139779.5</v>
      </c>
    </row>
    <row r="105" spans="2:7" s="2" customFormat="1" ht="31.5" x14ac:dyDescent="0.25">
      <c r="B105" s="1" t="s">
        <v>31</v>
      </c>
      <c r="C105" s="4" t="s">
        <v>281</v>
      </c>
      <c r="D105" s="4" t="s">
        <v>4</v>
      </c>
      <c r="E105" s="22">
        <f>E106+E107</f>
        <v>10128.700000000001</v>
      </c>
      <c r="F105" s="22">
        <f>F106+F107</f>
        <v>8928.0999999999985</v>
      </c>
      <c r="G105" s="22">
        <f>G106+G107</f>
        <v>8928.0999999999985</v>
      </c>
    </row>
    <row r="106" spans="2:7" s="2" customFormat="1" ht="94.5" x14ac:dyDescent="0.25">
      <c r="B106" s="1" t="s">
        <v>0</v>
      </c>
      <c r="C106" s="4" t="s">
        <v>281</v>
      </c>
      <c r="D106" s="4" t="s">
        <v>6</v>
      </c>
      <c r="E106" s="23">
        <v>9852</v>
      </c>
      <c r="F106" s="23">
        <v>8750.7999999999993</v>
      </c>
      <c r="G106" s="23">
        <v>8750.7999999999993</v>
      </c>
    </row>
    <row r="107" spans="2:7" s="2" customFormat="1" ht="31.5" x14ac:dyDescent="0.25">
      <c r="B107" s="1" t="s">
        <v>12</v>
      </c>
      <c r="C107" s="4" t="s">
        <v>281</v>
      </c>
      <c r="D107" s="4" t="s">
        <v>7</v>
      </c>
      <c r="E107" s="23">
        <v>276.7</v>
      </c>
      <c r="F107" s="23">
        <v>177.3</v>
      </c>
      <c r="G107" s="23">
        <v>177.3</v>
      </c>
    </row>
    <row r="108" spans="2:7" s="2" customFormat="1" ht="63" x14ac:dyDescent="0.25">
      <c r="B108" s="1" t="s">
        <v>120</v>
      </c>
      <c r="C108" s="4" t="s">
        <v>282</v>
      </c>
      <c r="D108" s="4" t="s">
        <v>4</v>
      </c>
      <c r="E108" s="22">
        <f>E109+E110+E112+E111</f>
        <v>131347.9</v>
      </c>
      <c r="F108" s="22">
        <f t="shared" ref="F108:G108" si="34">F109+F110+F112+F111</f>
        <v>130851.4</v>
      </c>
      <c r="G108" s="22">
        <f t="shared" si="34"/>
        <v>130851.4</v>
      </c>
    </row>
    <row r="109" spans="2:7" s="2" customFormat="1" ht="94.5" x14ac:dyDescent="0.25">
      <c r="B109" s="1" t="s">
        <v>0</v>
      </c>
      <c r="C109" s="4" t="s">
        <v>282</v>
      </c>
      <c r="D109" s="4" t="s">
        <v>6</v>
      </c>
      <c r="E109" s="23">
        <v>100130.4</v>
      </c>
      <c r="F109" s="23">
        <v>93842.7</v>
      </c>
      <c r="G109" s="23">
        <v>93842.7</v>
      </c>
    </row>
    <row r="110" spans="2:7" s="2" customFormat="1" ht="34.5" customHeight="1" x14ac:dyDescent="0.25">
      <c r="B110" s="1" t="s">
        <v>12</v>
      </c>
      <c r="C110" s="4" t="s">
        <v>282</v>
      </c>
      <c r="D110" s="4" t="s">
        <v>7</v>
      </c>
      <c r="E110" s="23">
        <v>30593.5</v>
      </c>
      <c r="F110" s="23">
        <v>36648.699999999997</v>
      </c>
      <c r="G110" s="23">
        <v>36648.699999999997</v>
      </c>
    </row>
    <row r="111" spans="2:7" s="2" customFormat="1" ht="34.5" customHeight="1" x14ac:dyDescent="0.25">
      <c r="B111" s="1" t="s">
        <v>24</v>
      </c>
      <c r="C111" s="4" t="s">
        <v>282</v>
      </c>
      <c r="D111" s="4" t="s">
        <v>25</v>
      </c>
      <c r="E111" s="23">
        <v>0</v>
      </c>
      <c r="F111" s="23">
        <v>0</v>
      </c>
      <c r="G111" s="23">
        <v>0</v>
      </c>
    </row>
    <row r="112" spans="2:7" s="2" customFormat="1" ht="20.25" customHeight="1" x14ac:dyDescent="0.25">
      <c r="B112" s="1" t="s">
        <v>1</v>
      </c>
      <c r="C112" s="4" t="s">
        <v>282</v>
      </c>
      <c r="D112" s="4" t="s">
        <v>5</v>
      </c>
      <c r="E112" s="23">
        <v>624</v>
      </c>
      <c r="F112" s="23">
        <v>360</v>
      </c>
      <c r="G112" s="22">
        <v>360</v>
      </c>
    </row>
    <row r="113" spans="2:7" s="2" customFormat="1" ht="34.5" customHeight="1" x14ac:dyDescent="0.25">
      <c r="B113" s="1" t="s">
        <v>236</v>
      </c>
      <c r="C113" s="4" t="s">
        <v>284</v>
      </c>
      <c r="D113" s="4" t="s">
        <v>4</v>
      </c>
      <c r="E113" s="23">
        <f>E114</f>
        <v>80</v>
      </c>
      <c r="F113" s="23">
        <f t="shared" ref="F113:G113" si="35">F114</f>
        <v>80</v>
      </c>
      <c r="G113" s="23">
        <f t="shared" si="35"/>
        <v>80</v>
      </c>
    </row>
    <row r="114" spans="2:7" s="2" customFormat="1" ht="65.25" customHeight="1" x14ac:dyDescent="0.25">
      <c r="B114" s="1" t="s">
        <v>237</v>
      </c>
      <c r="C114" s="4" t="s">
        <v>283</v>
      </c>
      <c r="D114" s="4" t="s">
        <v>230</v>
      </c>
      <c r="E114" s="23">
        <f>E115</f>
        <v>80</v>
      </c>
      <c r="F114" s="23">
        <f t="shared" ref="F114:G114" si="36">F115</f>
        <v>80</v>
      </c>
      <c r="G114" s="23">
        <f t="shared" si="36"/>
        <v>80</v>
      </c>
    </row>
    <row r="115" spans="2:7" s="2" customFormat="1" ht="66.75" customHeight="1" x14ac:dyDescent="0.25">
      <c r="B115" s="1" t="s">
        <v>238</v>
      </c>
      <c r="C115" s="4" t="s">
        <v>285</v>
      </c>
      <c r="D115" s="4" t="s">
        <v>4</v>
      </c>
      <c r="E115" s="23">
        <f>E116</f>
        <v>80</v>
      </c>
      <c r="F115" s="23">
        <f t="shared" ref="F115:G115" si="37">F116</f>
        <v>80</v>
      </c>
      <c r="G115" s="23">
        <f t="shared" si="37"/>
        <v>80</v>
      </c>
    </row>
    <row r="116" spans="2:7" s="2" customFormat="1" ht="43.5" customHeight="1" x14ac:dyDescent="0.25">
      <c r="B116" s="5" t="s">
        <v>2</v>
      </c>
      <c r="C116" s="4" t="s">
        <v>285</v>
      </c>
      <c r="D116" s="4" t="s">
        <v>8</v>
      </c>
      <c r="E116" s="23">
        <v>80</v>
      </c>
      <c r="F116" s="23">
        <v>80</v>
      </c>
      <c r="G116" s="22">
        <v>80</v>
      </c>
    </row>
    <row r="117" spans="2:7" s="2" customFormat="1" ht="63" x14ac:dyDescent="0.25">
      <c r="B117" s="6" t="s">
        <v>156</v>
      </c>
      <c r="C117" s="9" t="s">
        <v>286</v>
      </c>
      <c r="D117" s="9" t="s">
        <v>4</v>
      </c>
      <c r="E117" s="30">
        <f>E118</f>
        <v>29980.7</v>
      </c>
      <c r="F117" s="30">
        <f>F118</f>
        <v>29980.7</v>
      </c>
      <c r="G117" s="30">
        <f>G118</f>
        <v>29980.7</v>
      </c>
    </row>
    <row r="118" spans="2:7" s="2" customFormat="1" ht="31.5" x14ac:dyDescent="0.25">
      <c r="B118" s="5" t="s">
        <v>157</v>
      </c>
      <c r="C118" s="7" t="s">
        <v>287</v>
      </c>
      <c r="D118" s="7" t="s">
        <v>4</v>
      </c>
      <c r="E118" s="28">
        <f t="shared" ref="E118:G119" si="38">E119</f>
        <v>29980.7</v>
      </c>
      <c r="F118" s="28">
        <f t="shared" si="38"/>
        <v>29980.7</v>
      </c>
      <c r="G118" s="28">
        <f t="shared" si="38"/>
        <v>29980.7</v>
      </c>
    </row>
    <row r="119" spans="2:7" s="2" customFormat="1" ht="63" x14ac:dyDescent="0.25">
      <c r="B119" s="5" t="s">
        <v>158</v>
      </c>
      <c r="C119" s="7" t="s">
        <v>288</v>
      </c>
      <c r="D119" s="7" t="s">
        <v>4</v>
      </c>
      <c r="E119" s="28">
        <f>E120</f>
        <v>29980.7</v>
      </c>
      <c r="F119" s="28">
        <f t="shared" si="38"/>
        <v>29980.7</v>
      </c>
      <c r="G119" s="28">
        <f t="shared" si="38"/>
        <v>29980.7</v>
      </c>
    </row>
    <row r="120" spans="2:7" s="2" customFormat="1" ht="15.75" x14ac:dyDescent="0.25">
      <c r="B120" s="5" t="s">
        <v>159</v>
      </c>
      <c r="C120" s="7" t="s">
        <v>289</v>
      </c>
      <c r="D120" s="7" t="s">
        <v>4</v>
      </c>
      <c r="E120" s="28">
        <f>E122+E121</f>
        <v>29980.7</v>
      </c>
      <c r="F120" s="28">
        <f>F122+F121</f>
        <v>29980.7</v>
      </c>
      <c r="G120" s="28">
        <f>G122+G121</f>
        <v>29980.7</v>
      </c>
    </row>
    <row r="121" spans="2:7" s="2" customFormat="1" ht="94.5" x14ac:dyDescent="0.25">
      <c r="B121" s="5" t="s">
        <v>0</v>
      </c>
      <c r="C121" s="7" t="s">
        <v>289</v>
      </c>
      <c r="D121" s="7" t="s">
        <v>6</v>
      </c>
      <c r="E121" s="28">
        <v>29616.799999999999</v>
      </c>
      <c r="F121" s="28">
        <v>29616.7</v>
      </c>
      <c r="G121" s="28">
        <v>29616.7</v>
      </c>
    </row>
    <row r="122" spans="2:7" s="2" customFormat="1" ht="31.5" x14ac:dyDescent="0.25">
      <c r="B122" s="5" t="s">
        <v>37</v>
      </c>
      <c r="C122" s="7" t="s">
        <v>289</v>
      </c>
      <c r="D122" s="7" t="s">
        <v>7</v>
      </c>
      <c r="E122" s="28">
        <v>363.9</v>
      </c>
      <c r="F122" s="28">
        <v>364</v>
      </c>
      <c r="G122" s="28">
        <v>364</v>
      </c>
    </row>
    <row r="123" spans="2:7" s="2" customFormat="1" ht="47.25" customHeight="1" x14ac:dyDescent="0.25">
      <c r="B123" s="18" t="s">
        <v>113</v>
      </c>
      <c r="C123" s="10" t="s">
        <v>290</v>
      </c>
      <c r="D123" s="10" t="s">
        <v>4</v>
      </c>
      <c r="E123" s="21">
        <f>E124</f>
        <v>2020.8</v>
      </c>
      <c r="F123" s="21">
        <f t="shared" ref="F123" si="39">F124</f>
        <v>3568.5</v>
      </c>
      <c r="G123" s="21">
        <f>G124</f>
        <v>2192.5</v>
      </c>
    </row>
    <row r="124" spans="2:7" s="2" customFormat="1" ht="31.5" x14ac:dyDescent="0.25">
      <c r="B124" s="5" t="s">
        <v>30</v>
      </c>
      <c r="C124" s="4" t="s">
        <v>291</v>
      </c>
      <c r="D124" s="4" t="s">
        <v>4</v>
      </c>
      <c r="E124" s="22">
        <f>E125+E129+E134+E138</f>
        <v>2020.8</v>
      </c>
      <c r="F124" s="22">
        <f t="shared" ref="F124:G124" si="40">F125+F129+F134+F138</f>
        <v>3568.5</v>
      </c>
      <c r="G124" s="22">
        <f t="shared" si="40"/>
        <v>2192.5</v>
      </c>
    </row>
    <row r="125" spans="2:7" s="2" customFormat="1" ht="66" customHeight="1" x14ac:dyDescent="0.25">
      <c r="B125" s="5" t="s">
        <v>160</v>
      </c>
      <c r="C125" s="4" t="s">
        <v>292</v>
      </c>
      <c r="D125" s="4" t="s">
        <v>4</v>
      </c>
      <c r="E125" s="22">
        <f>E126</f>
        <v>295.39999999999998</v>
      </c>
      <c r="F125" s="22">
        <f t="shared" ref="F125:G125" si="41">F126</f>
        <v>500.6</v>
      </c>
      <c r="G125" s="22">
        <f t="shared" si="41"/>
        <v>340.6</v>
      </c>
    </row>
    <row r="126" spans="2:7" s="2" customFormat="1" ht="80.25" customHeight="1" x14ac:dyDescent="0.25">
      <c r="B126" s="5" t="s">
        <v>137</v>
      </c>
      <c r="C126" s="4" t="s">
        <v>293</v>
      </c>
      <c r="D126" s="4" t="s">
        <v>4</v>
      </c>
      <c r="E126" s="22">
        <f>E127+E128</f>
        <v>295.39999999999998</v>
      </c>
      <c r="F126" s="22">
        <f t="shared" ref="F126:G126" si="42">F127+F128</f>
        <v>500.6</v>
      </c>
      <c r="G126" s="22">
        <f t="shared" si="42"/>
        <v>340.6</v>
      </c>
    </row>
    <row r="127" spans="2:7" s="2" customFormat="1" ht="31.5" x14ac:dyDescent="0.25">
      <c r="B127" s="1" t="s">
        <v>12</v>
      </c>
      <c r="C127" s="4" t="s">
        <v>293</v>
      </c>
      <c r="D127" s="4" t="s">
        <v>7</v>
      </c>
      <c r="E127" s="22">
        <v>50</v>
      </c>
      <c r="F127" s="22">
        <v>170</v>
      </c>
      <c r="G127" s="22">
        <v>10</v>
      </c>
    </row>
    <row r="128" spans="2:7" s="2" customFormat="1" ht="47.25" x14ac:dyDescent="0.25">
      <c r="B128" s="1" t="s">
        <v>2</v>
      </c>
      <c r="C128" s="4" t="s">
        <v>293</v>
      </c>
      <c r="D128" s="4" t="s">
        <v>8</v>
      </c>
      <c r="E128" s="22">
        <v>245.4</v>
      </c>
      <c r="F128" s="22">
        <v>330.6</v>
      </c>
      <c r="G128" s="22">
        <v>330.6</v>
      </c>
    </row>
    <row r="129" spans="2:7" s="2" customFormat="1" ht="140.25" customHeight="1" x14ac:dyDescent="0.25">
      <c r="B129" s="5" t="s">
        <v>161</v>
      </c>
      <c r="C129" s="4" t="s">
        <v>294</v>
      </c>
      <c r="D129" s="4" t="s">
        <v>4</v>
      </c>
      <c r="E129" s="22">
        <f>E130</f>
        <v>1674.2</v>
      </c>
      <c r="F129" s="22">
        <f t="shared" ref="F129:G129" si="43">F130</f>
        <v>3035.4</v>
      </c>
      <c r="G129" s="22">
        <f t="shared" si="43"/>
        <v>1835.4</v>
      </c>
    </row>
    <row r="130" spans="2:7" s="2" customFormat="1" ht="143.25" customHeight="1" x14ac:dyDescent="0.25">
      <c r="B130" s="5" t="s">
        <v>162</v>
      </c>
      <c r="C130" s="4" t="s">
        <v>295</v>
      </c>
      <c r="D130" s="4" t="s">
        <v>4</v>
      </c>
      <c r="E130" s="22">
        <f>E132+E133+E131</f>
        <v>1674.2</v>
      </c>
      <c r="F130" s="22">
        <f t="shared" ref="F130:G130" si="44">F132+F133+F131</f>
        <v>3035.4</v>
      </c>
      <c r="G130" s="22">
        <f t="shared" si="44"/>
        <v>1835.4</v>
      </c>
    </row>
    <row r="131" spans="2:7" s="2" customFormat="1" ht="99.75" customHeight="1" x14ac:dyDescent="0.25">
      <c r="B131" s="5" t="s">
        <v>0</v>
      </c>
      <c r="C131" s="4" t="s">
        <v>295</v>
      </c>
      <c r="D131" s="4" t="s">
        <v>6</v>
      </c>
      <c r="E131" s="22">
        <v>30.8</v>
      </c>
      <c r="F131" s="22">
        <v>0</v>
      </c>
      <c r="G131" s="22">
        <v>0</v>
      </c>
    </row>
    <row r="132" spans="2:7" s="2" customFormat="1" ht="31.5" x14ac:dyDescent="0.25">
      <c r="B132" s="1" t="s">
        <v>12</v>
      </c>
      <c r="C132" s="4" t="s">
        <v>295</v>
      </c>
      <c r="D132" s="4" t="s">
        <v>7</v>
      </c>
      <c r="E132" s="22">
        <v>548.5</v>
      </c>
      <c r="F132" s="22">
        <v>1974.4</v>
      </c>
      <c r="G132" s="22">
        <v>774.4</v>
      </c>
    </row>
    <row r="133" spans="2:7" s="2" customFormat="1" ht="47.25" x14ac:dyDescent="0.25">
      <c r="B133" s="1" t="s">
        <v>2</v>
      </c>
      <c r="C133" s="4" t="s">
        <v>295</v>
      </c>
      <c r="D133" s="4" t="s">
        <v>8</v>
      </c>
      <c r="E133" s="22">
        <v>1094.9000000000001</v>
      </c>
      <c r="F133" s="22">
        <v>1061</v>
      </c>
      <c r="G133" s="22">
        <v>1061</v>
      </c>
    </row>
    <row r="134" spans="2:7" s="2" customFormat="1" ht="66.75" customHeight="1" x14ac:dyDescent="0.25">
      <c r="B134" s="8" t="s">
        <v>163</v>
      </c>
      <c r="C134" s="7" t="s">
        <v>296</v>
      </c>
      <c r="D134" s="7" t="s">
        <v>4</v>
      </c>
      <c r="E134" s="22">
        <f>E135</f>
        <v>51.2</v>
      </c>
      <c r="F134" s="22">
        <f t="shared" ref="F134:G134" si="45">F135</f>
        <v>26.5</v>
      </c>
      <c r="G134" s="22">
        <f t="shared" si="45"/>
        <v>16.5</v>
      </c>
    </row>
    <row r="135" spans="2:7" s="2" customFormat="1" ht="66.75" customHeight="1" x14ac:dyDescent="0.25">
      <c r="B135" s="8" t="s">
        <v>138</v>
      </c>
      <c r="C135" s="7" t="s">
        <v>297</v>
      </c>
      <c r="D135" s="7" t="s">
        <v>4</v>
      </c>
      <c r="E135" s="22">
        <f>E136+E137</f>
        <v>51.2</v>
      </c>
      <c r="F135" s="22">
        <f t="shared" ref="F135:G135" si="46">F136+F137</f>
        <v>26.5</v>
      </c>
      <c r="G135" s="22">
        <f t="shared" si="46"/>
        <v>16.5</v>
      </c>
    </row>
    <row r="136" spans="2:7" s="2" customFormat="1" ht="31.5" x14ac:dyDescent="0.25">
      <c r="B136" s="1" t="s">
        <v>12</v>
      </c>
      <c r="C136" s="4" t="s">
        <v>297</v>
      </c>
      <c r="D136" s="4" t="s">
        <v>7</v>
      </c>
      <c r="E136" s="23">
        <v>39.4</v>
      </c>
      <c r="F136" s="23">
        <v>26.5</v>
      </c>
      <c r="G136" s="22">
        <v>16.5</v>
      </c>
    </row>
    <row r="137" spans="2:7" s="2" customFormat="1" ht="47.25" x14ac:dyDescent="0.25">
      <c r="B137" s="1" t="s">
        <v>2</v>
      </c>
      <c r="C137" s="4" t="s">
        <v>297</v>
      </c>
      <c r="D137" s="4" t="s">
        <v>8</v>
      </c>
      <c r="E137" s="23">
        <v>11.8</v>
      </c>
      <c r="F137" s="23">
        <v>0</v>
      </c>
      <c r="G137" s="22">
        <v>0</v>
      </c>
    </row>
    <row r="138" spans="2:7" s="2" customFormat="1" ht="31.5" x14ac:dyDescent="0.25">
      <c r="B138" s="8" t="s">
        <v>164</v>
      </c>
      <c r="C138" s="7" t="s">
        <v>298</v>
      </c>
      <c r="D138" s="7" t="s">
        <v>4</v>
      </c>
      <c r="E138" s="28">
        <f t="shared" ref="E138:G138" si="47">E139</f>
        <v>0</v>
      </c>
      <c r="F138" s="28">
        <f t="shared" si="47"/>
        <v>6</v>
      </c>
      <c r="G138" s="28">
        <f t="shared" si="47"/>
        <v>0</v>
      </c>
    </row>
    <row r="139" spans="2:7" s="2" customFormat="1" ht="47.25" x14ac:dyDescent="0.25">
      <c r="B139" s="8" t="s">
        <v>165</v>
      </c>
      <c r="C139" s="7" t="s">
        <v>299</v>
      </c>
      <c r="D139" s="7" t="s">
        <v>4</v>
      </c>
      <c r="E139" s="28">
        <f>E140+E141</f>
        <v>0</v>
      </c>
      <c r="F139" s="28">
        <f t="shared" ref="F139:G139" si="48">F140+F141</f>
        <v>6</v>
      </c>
      <c r="G139" s="28">
        <f t="shared" si="48"/>
        <v>0</v>
      </c>
    </row>
    <row r="140" spans="2:7" s="2" customFormat="1" ht="31.5" x14ac:dyDescent="0.25">
      <c r="B140" s="8" t="s">
        <v>12</v>
      </c>
      <c r="C140" s="7" t="s">
        <v>299</v>
      </c>
      <c r="D140" s="7" t="s">
        <v>7</v>
      </c>
      <c r="E140" s="28">
        <v>0</v>
      </c>
      <c r="F140" s="28">
        <v>6</v>
      </c>
      <c r="G140" s="28">
        <v>0</v>
      </c>
    </row>
    <row r="141" spans="2:7" s="2" customFormat="1" ht="47.25" x14ac:dyDescent="0.25">
      <c r="B141" s="1" t="s">
        <v>2</v>
      </c>
      <c r="C141" s="7" t="s">
        <v>299</v>
      </c>
      <c r="D141" s="7" t="s">
        <v>8</v>
      </c>
      <c r="E141" s="28">
        <v>0</v>
      </c>
      <c r="F141" s="28">
        <v>0</v>
      </c>
      <c r="G141" s="28">
        <v>0</v>
      </c>
    </row>
    <row r="142" spans="2:7" s="2" customFormat="1" ht="78.75" x14ac:dyDescent="0.25">
      <c r="B142" s="6" t="s">
        <v>168</v>
      </c>
      <c r="C142" s="9" t="s">
        <v>300</v>
      </c>
      <c r="D142" s="9" t="s">
        <v>4</v>
      </c>
      <c r="E142" s="24">
        <f>E143</f>
        <v>75729</v>
      </c>
      <c r="F142" s="24">
        <f t="shared" ref="F142:G142" si="49">F143</f>
        <v>8.1</v>
      </c>
      <c r="G142" s="21">
        <f t="shared" si="49"/>
        <v>8.1</v>
      </c>
    </row>
    <row r="143" spans="2:7" s="2" customFormat="1" ht="37.5" customHeight="1" x14ac:dyDescent="0.25">
      <c r="B143" s="1" t="s">
        <v>30</v>
      </c>
      <c r="C143" s="4" t="s">
        <v>301</v>
      </c>
      <c r="D143" s="4" t="s">
        <v>4</v>
      </c>
      <c r="E143" s="23">
        <f>E144+E149</f>
        <v>75729</v>
      </c>
      <c r="F143" s="23">
        <f>F144+F149</f>
        <v>8.1</v>
      </c>
      <c r="G143" s="23">
        <f>G144+G149</f>
        <v>8.1</v>
      </c>
    </row>
    <row r="144" spans="2:7" s="2" customFormat="1" ht="39" customHeight="1" x14ac:dyDescent="0.25">
      <c r="B144" s="1" t="s">
        <v>188</v>
      </c>
      <c r="C144" s="4" t="s">
        <v>302</v>
      </c>
      <c r="D144" s="4" t="s">
        <v>4</v>
      </c>
      <c r="E144" s="23">
        <f>E145+E147</f>
        <v>5087.4000000000005</v>
      </c>
      <c r="F144" s="23">
        <f t="shared" ref="F144:G144" si="50">F145+F147</f>
        <v>8.1</v>
      </c>
      <c r="G144" s="23">
        <f t="shared" si="50"/>
        <v>8.1</v>
      </c>
    </row>
    <row r="145" spans="2:7" s="2" customFormat="1" ht="68.25" customHeight="1" x14ac:dyDescent="0.25">
      <c r="B145" s="1" t="s">
        <v>136</v>
      </c>
      <c r="C145" s="4" t="s">
        <v>303</v>
      </c>
      <c r="D145" s="4" t="s">
        <v>4</v>
      </c>
      <c r="E145" s="23">
        <f>E146</f>
        <v>1.8</v>
      </c>
      <c r="F145" s="23">
        <f t="shared" ref="F145:G145" si="51">F146</f>
        <v>8.1</v>
      </c>
      <c r="G145" s="22">
        <f t="shared" si="51"/>
        <v>8.1</v>
      </c>
    </row>
    <row r="146" spans="2:7" s="2" customFormat="1" ht="39" customHeight="1" x14ac:dyDescent="0.25">
      <c r="B146" s="1" t="s">
        <v>24</v>
      </c>
      <c r="C146" s="4" t="s">
        <v>303</v>
      </c>
      <c r="D146" s="4" t="s">
        <v>25</v>
      </c>
      <c r="E146" s="23">
        <v>1.8</v>
      </c>
      <c r="F146" s="23">
        <v>8.1</v>
      </c>
      <c r="G146" s="23">
        <v>8.1</v>
      </c>
    </row>
    <row r="147" spans="2:7" s="2" customFormat="1" ht="57.75" customHeight="1" x14ac:dyDescent="0.25">
      <c r="B147" s="1" t="s">
        <v>463</v>
      </c>
      <c r="C147" s="4" t="s">
        <v>462</v>
      </c>
      <c r="D147" s="4" t="s">
        <v>4</v>
      </c>
      <c r="E147" s="23">
        <f>E148</f>
        <v>5085.6000000000004</v>
      </c>
      <c r="F147" s="23">
        <f t="shared" ref="F147:G147" si="52">F148</f>
        <v>0</v>
      </c>
      <c r="G147" s="23">
        <f t="shared" si="52"/>
        <v>0</v>
      </c>
    </row>
    <row r="148" spans="2:7" s="2" customFormat="1" ht="39" customHeight="1" x14ac:dyDescent="0.25">
      <c r="B148" s="5" t="s">
        <v>37</v>
      </c>
      <c r="C148" s="4" t="s">
        <v>462</v>
      </c>
      <c r="D148" s="4" t="s">
        <v>7</v>
      </c>
      <c r="E148" s="23">
        <v>5085.6000000000004</v>
      </c>
      <c r="F148" s="23">
        <v>0</v>
      </c>
      <c r="G148" s="23">
        <v>0</v>
      </c>
    </row>
    <row r="149" spans="2:7" s="2" customFormat="1" ht="39" customHeight="1" x14ac:dyDescent="0.25">
      <c r="B149" s="1" t="s">
        <v>190</v>
      </c>
      <c r="C149" s="4" t="s">
        <v>304</v>
      </c>
      <c r="D149" s="4" t="s">
        <v>4</v>
      </c>
      <c r="E149" s="23">
        <f>E150+E154+E152</f>
        <v>70641.600000000006</v>
      </c>
      <c r="F149" s="23">
        <f t="shared" ref="F149:G149" si="53">F150+F154+F152</f>
        <v>0</v>
      </c>
      <c r="G149" s="23">
        <f t="shared" si="53"/>
        <v>0</v>
      </c>
    </row>
    <row r="150" spans="2:7" s="2" customFormat="1" ht="51" customHeight="1" x14ac:dyDescent="0.25">
      <c r="B150" s="1" t="s">
        <v>191</v>
      </c>
      <c r="C150" s="4" t="s">
        <v>305</v>
      </c>
      <c r="D150" s="4" t="s">
        <v>4</v>
      </c>
      <c r="E150" s="23">
        <f>E151</f>
        <v>172</v>
      </c>
      <c r="F150" s="23">
        <f t="shared" ref="F150:G150" si="54">F151</f>
        <v>0</v>
      </c>
      <c r="G150" s="23">
        <f t="shared" si="54"/>
        <v>0</v>
      </c>
    </row>
    <row r="151" spans="2:7" s="2" customFormat="1" ht="28.5" customHeight="1" x14ac:dyDescent="0.25">
      <c r="B151" s="1" t="s">
        <v>44</v>
      </c>
      <c r="C151" s="4" t="s">
        <v>305</v>
      </c>
      <c r="D151" s="4" t="s">
        <v>45</v>
      </c>
      <c r="E151" s="23">
        <v>172</v>
      </c>
      <c r="F151" s="23">
        <v>0</v>
      </c>
      <c r="G151" s="22">
        <v>0</v>
      </c>
    </row>
    <row r="152" spans="2:7" s="2" customFormat="1" ht="90.75" customHeight="1" x14ac:dyDescent="0.25">
      <c r="B152" s="1" t="s">
        <v>493</v>
      </c>
      <c r="C152" s="4" t="s">
        <v>492</v>
      </c>
      <c r="D152" s="4" t="s">
        <v>4</v>
      </c>
      <c r="E152" s="23">
        <f>E153</f>
        <v>32044.3</v>
      </c>
      <c r="F152" s="23">
        <f t="shared" ref="F152:G152" si="55">F153</f>
        <v>0</v>
      </c>
      <c r="G152" s="23">
        <f t="shared" si="55"/>
        <v>0</v>
      </c>
    </row>
    <row r="153" spans="2:7" s="2" customFormat="1" ht="28.5" customHeight="1" x14ac:dyDescent="0.25">
      <c r="B153" s="1" t="s">
        <v>44</v>
      </c>
      <c r="C153" s="4" t="s">
        <v>492</v>
      </c>
      <c r="D153" s="4" t="s">
        <v>45</v>
      </c>
      <c r="E153" s="23">
        <v>32044.3</v>
      </c>
      <c r="F153" s="23">
        <v>0</v>
      </c>
      <c r="G153" s="22">
        <v>0</v>
      </c>
    </row>
    <row r="154" spans="2:7" s="2" customFormat="1" ht="51.75" customHeight="1" x14ac:dyDescent="0.25">
      <c r="B154" s="5" t="s">
        <v>169</v>
      </c>
      <c r="C154" s="7" t="s">
        <v>306</v>
      </c>
      <c r="D154" s="7" t="s">
        <v>4</v>
      </c>
      <c r="E154" s="28">
        <f>E155+E156</f>
        <v>38425.300000000003</v>
      </c>
      <c r="F154" s="28">
        <f>F156</f>
        <v>0</v>
      </c>
      <c r="G154" s="28">
        <f>G156</f>
        <v>0</v>
      </c>
    </row>
    <row r="155" spans="2:7" s="2" customFormat="1" ht="51.75" customHeight="1" x14ac:dyDescent="0.25">
      <c r="B155" s="5" t="s">
        <v>37</v>
      </c>
      <c r="C155" s="7" t="s">
        <v>306</v>
      </c>
      <c r="D155" s="7" t="s">
        <v>7</v>
      </c>
      <c r="E155" s="28">
        <v>38425.300000000003</v>
      </c>
      <c r="F155" s="28">
        <v>0</v>
      </c>
      <c r="G155" s="28">
        <v>0</v>
      </c>
    </row>
    <row r="156" spans="2:7" s="2" customFormat="1" ht="24.75" customHeight="1" x14ac:dyDescent="0.25">
      <c r="B156" s="5" t="s">
        <v>44</v>
      </c>
      <c r="C156" s="7" t="s">
        <v>306</v>
      </c>
      <c r="D156" s="7" t="s">
        <v>45</v>
      </c>
      <c r="E156" s="28">
        <v>0</v>
      </c>
      <c r="F156" s="28">
        <v>0</v>
      </c>
      <c r="G156" s="28">
        <v>0</v>
      </c>
    </row>
    <row r="157" spans="2:7" s="2" customFormat="1" ht="81.95" customHeight="1" x14ac:dyDescent="0.25">
      <c r="B157" s="6" t="s">
        <v>141</v>
      </c>
      <c r="C157" s="9" t="s">
        <v>307</v>
      </c>
      <c r="D157" s="9" t="s">
        <v>4</v>
      </c>
      <c r="E157" s="24">
        <f>E158</f>
        <v>4450.7</v>
      </c>
      <c r="F157" s="24">
        <f t="shared" ref="F157:G160" si="56">F158</f>
        <v>3831.6</v>
      </c>
      <c r="G157" s="21">
        <f t="shared" si="56"/>
        <v>3831.6</v>
      </c>
    </row>
    <row r="158" spans="2:7" s="2" customFormat="1" ht="26.25" customHeight="1" x14ac:dyDescent="0.25">
      <c r="B158" s="1" t="s">
        <v>145</v>
      </c>
      <c r="C158" s="4" t="s">
        <v>308</v>
      </c>
      <c r="D158" s="4" t="s">
        <v>4</v>
      </c>
      <c r="E158" s="23">
        <f>E159</f>
        <v>4450.7</v>
      </c>
      <c r="F158" s="23">
        <f t="shared" si="56"/>
        <v>3831.6</v>
      </c>
      <c r="G158" s="22">
        <f t="shared" si="56"/>
        <v>3831.6</v>
      </c>
    </row>
    <row r="159" spans="2:7" s="2" customFormat="1" ht="114" customHeight="1" x14ac:dyDescent="0.25">
      <c r="B159" s="1" t="s">
        <v>125</v>
      </c>
      <c r="C159" s="4" t="s">
        <v>309</v>
      </c>
      <c r="D159" s="4" t="s">
        <v>4</v>
      </c>
      <c r="E159" s="23">
        <f>E160</f>
        <v>4450.7</v>
      </c>
      <c r="F159" s="23">
        <f t="shared" si="56"/>
        <v>3831.6</v>
      </c>
      <c r="G159" s="22">
        <f t="shared" si="56"/>
        <v>3831.6</v>
      </c>
    </row>
    <row r="160" spans="2:7" s="2" customFormat="1" ht="49.5" customHeight="1" x14ac:dyDescent="0.25">
      <c r="B160" s="1" t="s">
        <v>126</v>
      </c>
      <c r="C160" s="4" t="s">
        <v>310</v>
      </c>
      <c r="D160" s="4" t="s">
        <v>4</v>
      </c>
      <c r="E160" s="23">
        <f>E161</f>
        <v>4450.7</v>
      </c>
      <c r="F160" s="23">
        <f t="shared" si="56"/>
        <v>3831.6</v>
      </c>
      <c r="G160" s="22">
        <f t="shared" si="56"/>
        <v>3831.6</v>
      </c>
    </row>
    <row r="161" spans="2:7" s="2" customFormat="1" ht="49.5" customHeight="1" x14ac:dyDescent="0.25">
      <c r="B161" s="5" t="s">
        <v>2</v>
      </c>
      <c r="C161" s="4" t="s">
        <v>310</v>
      </c>
      <c r="D161" s="4" t="s">
        <v>8</v>
      </c>
      <c r="E161" s="23">
        <v>4450.7</v>
      </c>
      <c r="F161" s="23">
        <v>3831.6</v>
      </c>
      <c r="G161" s="23">
        <v>3831.6</v>
      </c>
    </row>
    <row r="162" spans="2:7" s="2" customFormat="1" ht="78" customHeight="1" x14ac:dyDescent="0.25">
      <c r="B162" s="6" t="s">
        <v>239</v>
      </c>
      <c r="C162" s="9" t="s">
        <v>311</v>
      </c>
      <c r="D162" s="9" t="s">
        <v>4</v>
      </c>
      <c r="E162" s="24">
        <f>E185+E192+E163+E199</f>
        <v>1789.1</v>
      </c>
      <c r="F162" s="24">
        <f>F185+F192+F163+F199</f>
        <v>1700.5</v>
      </c>
      <c r="G162" s="24">
        <f>G185+G192+G163+G199</f>
        <v>1393</v>
      </c>
    </row>
    <row r="163" spans="2:7" s="2" customFormat="1" ht="49.5" customHeight="1" x14ac:dyDescent="0.25">
      <c r="B163" s="6" t="s">
        <v>192</v>
      </c>
      <c r="C163" s="9" t="s">
        <v>312</v>
      </c>
      <c r="D163" s="10" t="s">
        <v>4</v>
      </c>
      <c r="E163" s="24">
        <f>E170+E167+E173+E176+E179+E182+E164</f>
        <v>330.9</v>
      </c>
      <c r="F163" s="24">
        <f t="shared" ref="F163:G163" si="57">F170+F167+F173+F176+F179+F182+F164</f>
        <v>242.5</v>
      </c>
      <c r="G163" s="24">
        <f t="shared" si="57"/>
        <v>0</v>
      </c>
    </row>
    <row r="164" spans="2:7" s="2" customFormat="1" ht="49.5" customHeight="1" x14ac:dyDescent="0.25">
      <c r="B164" s="5" t="s">
        <v>497</v>
      </c>
      <c r="C164" s="7" t="s">
        <v>496</v>
      </c>
      <c r="D164" s="4" t="s">
        <v>4</v>
      </c>
      <c r="E164" s="23">
        <f>E165</f>
        <v>100</v>
      </c>
      <c r="F164" s="23">
        <f t="shared" ref="F164" si="58">F165</f>
        <v>0</v>
      </c>
      <c r="G164" s="23">
        <f t="shared" ref="G164" si="59">G165</f>
        <v>0</v>
      </c>
    </row>
    <row r="165" spans="2:7" s="2" customFormat="1" ht="49.5" customHeight="1" x14ac:dyDescent="0.25">
      <c r="B165" s="8" t="s">
        <v>495</v>
      </c>
      <c r="C165" s="7" t="s">
        <v>494</v>
      </c>
      <c r="D165" s="4" t="s">
        <v>4</v>
      </c>
      <c r="E165" s="23">
        <f>E166</f>
        <v>100</v>
      </c>
      <c r="F165" s="23">
        <f t="shared" ref="F165:G165" si="60">F166</f>
        <v>0</v>
      </c>
      <c r="G165" s="23">
        <f t="shared" si="60"/>
        <v>0</v>
      </c>
    </row>
    <row r="166" spans="2:7" s="2" customFormat="1" ht="49.5" customHeight="1" x14ac:dyDescent="0.25">
      <c r="B166" s="5" t="s">
        <v>2</v>
      </c>
      <c r="C166" s="7" t="s">
        <v>494</v>
      </c>
      <c r="D166" s="4" t="s">
        <v>8</v>
      </c>
      <c r="E166" s="23">
        <v>100</v>
      </c>
      <c r="F166" s="23">
        <v>0</v>
      </c>
      <c r="G166" s="23">
        <v>0</v>
      </c>
    </row>
    <row r="167" spans="2:7" s="2" customFormat="1" ht="38.25" customHeight="1" x14ac:dyDescent="0.25">
      <c r="B167" s="8" t="s">
        <v>212</v>
      </c>
      <c r="C167" s="7" t="s">
        <v>313</v>
      </c>
      <c r="D167" s="4" t="s">
        <v>4</v>
      </c>
      <c r="E167" s="23">
        <f>E168</f>
        <v>69.2</v>
      </c>
      <c r="F167" s="23">
        <f t="shared" ref="F167:G168" si="61">F168</f>
        <v>75</v>
      </c>
      <c r="G167" s="23">
        <f t="shared" si="61"/>
        <v>0</v>
      </c>
    </row>
    <row r="168" spans="2:7" s="2" customFormat="1" ht="49.5" customHeight="1" x14ac:dyDescent="0.25">
      <c r="B168" s="8" t="s">
        <v>213</v>
      </c>
      <c r="C168" s="7" t="s">
        <v>314</v>
      </c>
      <c r="D168" s="4" t="s">
        <v>4</v>
      </c>
      <c r="E168" s="23">
        <f>E169</f>
        <v>69.2</v>
      </c>
      <c r="F168" s="23">
        <f t="shared" si="61"/>
        <v>75</v>
      </c>
      <c r="G168" s="23">
        <f t="shared" si="61"/>
        <v>0</v>
      </c>
    </row>
    <row r="169" spans="2:7" s="2" customFormat="1" ht="49.5" customHeight="1" x14ac:dyDescent="0.25">
      <c r="B169" s="5" t="s">
        <v>2</v>
      </c>
      <c r="C169" s="7" t="s">
        <v>314</v>
      </c>
      <c r="D169" s="4" t="s">
        <v>8</v>
      </c>
      <c r="E169" s="23">
        <v>69.2</v>
      </c>
      <c r="F169" s="23">
        <v>75</v>
      </c>
      <c r="G169" s="23">
        <v>0</v>
      </c>
    </row>
    <row r="170" spans="2:7" s="2" customFormat="1" ht="43.5" customHeight="1" x14ac:dyDescent="0.25">
      <c r="B170" s="5" t="s">
        <v>193</v>
      </c>
      <c r="C170" s="7" t="s">
        <v>315</v>
      </c>
      <c r="D170" s="4" t="s">
        <v>4</v>
      </c>
      <c r="E170" s="23">
        <f>E171</f>
        <v>18</v>
      </c>
      <c r="F170" s="23">
        <f t="shared" ref="F170:G171" si="62">F171</f>
        <v>18</v>
      </c>
      <c r="G170" s="23">
        <f t="shared" si="62"/>
        <v>0</v>
      </c>
    </row>
    <row r="171" spans="2:7" s="2" customFormat="1" ht="38.25" customHeight="1" x14ac:dyDescent="0.25">
      <c r="B171" s="5" t="s">
        <v>194</v>
      </c>
      <c r="C171" s="7" t="s">
        <v>316</v>
      </c>
      <c r="D171" s="4" t="s">
        <v>4</v>
      </c>
      <c r="E171" s="23">
        <f>E172</f>
        <v>18</v>
      </c>
      <c r="F171" s="23">
        <f t="shared" si="62"/>
        <v>18</v>
      </c>
      <c r="G171" s="23">
        <f t="shared" si="62"/>
        <v>0</v>
      </c>
    </row>
    <row r="172" spans="2:7" s="2" customFormat="1" ht="39.75" customHeight="1" x14ac:dyDescent="0.25">
      <c r="B172" s="5" t="s">
        <v>37</v>
      </c>
      <c r="C172" s="7" t="s">
        <v>316</v>
      </c>
      <c r="D172" s="7" t="s">
        <v>7</v>
      </c>
      <c r="E172" s="23">
        <v>18</v>
      </c>
      <c r="F172" s="23">
        <v>18</v>
      </c>
      <c r="G172" s="23">
        <v>0</v>
      </c>
    </row>
    <row r="173" spans="2:7" s="2" customFormat="1" ht="39.75" customHeight="1" x14ac:dyDescent="0.25">
      <c r="B173" s="8" t="s">
        <v>214</v>
      </c>
      <c r="C173" s="7" t="s">
        <v>317</v>
      </c>
      <c r="D173" s="7" t="s">
        <v>4</v>
      </c>
      <c r="E173" s="23">
        <f>E174</f>
        <v>15</v>
      </c>
      <c r="F173" s="23">
        <f t="shared" ref="F173:G174" si="63">F174</f>
        <v>15</v>
      </c>
      <c r="G173" s="23">
        <f t="shared" si="63"/>
        <v>0</v>
      </c>
    </row>
    <row r="174" spans="2:7" s="2" customFormat="1" ht="81" customHeight="1" x14ac:dyDescent="0.25">
      <c r="B174" s="8" t="s">
        <v>215</v>
      </c>
      <c r="C174" s="7" t="s">
        <v>318</v>
      </c>
      <c r="D174" s="7" t="s">
        <v>4</v>
      </c>
      <c r="E174" s="23">
        <f>E175</f>
        <v>15</v>
      </c>
      <c r="F174" s="23">
        <f t="shared" si="63"/>
        <v>15</v>
      </c>
      <c r="G174" s="23">
        <f t="shared" si="63"/>
        <v>0</v>
      </c>
    </row>
    <row r="175" spans="2:7" s="2" customFormat="1" ht="61.5" customHeight="1" x14ac:dyDescent="0.25">
      <c r="B175" s="5" t="s">
        <v>2</v>
      </c>
      <c r="C175" s="7" t="s">
        <v>318</v>
      </c>
      <c r="D175" s="7" t="s">
        <v>8</v>
      </c>
      <c r="E175" s="23">
        <v>15</v>
      </c>
      <c r="F175" s="23">
        <v>15</v>
      </c>
      <c r="G175" s="23">
        <v>0</v>
      </c>
    </row>
    <row r="176" spans="2:7" s="2" customFormat="1" ht="72" customHeight="1" x14ac:dyDescent="0.25">
      <c r="B176" s="8" t="s">
        <v>216</v>
      </c>
      <c r="C176" s="7" t="s">
        <v>319</v>
      </c>
      <c r="D176" s="7" t="s">
        <v>4</v>
      </c>
      <c r="E176" s="23">
        <f>E177</f>
        <v>4</v>
      </c>
      <c r="F176" s="23">
        <f t="shared" ref="F176:G177" si="64">F177</f>
        <v>4</v>
      </c>
      <c r="G176" s="23">
        <f t="shared" si="64"/>
        <v>0</v>
      </c>
    </row>
    <row r="177" spans="2:7" s="2" customFormat="1" ht="69.75" customHeight="1" x14ac:dyDescent="0.25">
      <c r="B177" s="8" t="s">
        <v>217</v>
      </c>
      <c r="C177" s="7" t="s">
        <v>320</v>
      </c>
      <c r="D177" s="7" t="s">
        <v>4</v>
      </c>
      <c r="E177" s="23">
        <f>E178</f>
        <v>4</v>
      </c>
      <c r="F177" s="23">
        <f t="shared" si="64"/>
        <v>4</v>
      </c>
      <c r="G177" s="23">
        <f t="shared" si="64"/>
        <v>0</v>
      </c>
    </row>
    <row r="178" spans="2:7" s="2" customFormat="1" ht="58.5" customHeight="1" x14ac:dyDescent="0.25">
      <c r="B178" s="5" t="s">
        <v>2</v>
      </c>
      <c r="C178" s="7" t="s">
        <v>320</v>
      </c>
      <c r="D178" s="7" t="s">
        <v>8</v>
      </c>
      <c r="E178" s="23">
        <v>4</v>
      </c>
      <c r="F178" s="23">
        <v>4</v>
      </c>
      <c r="G178" s="23">
        <v>0</v>
      </c>
    </row>
    <row r="179" spans="2:7" s="2" customFormat="1" ht="39.75" customHeight="1" x14ac:dyDescent="0.25">
      <c r="B179" s="8" t="s">
        <v>218</v>
      </c>
      <c r="C179" s="7" t="s">
        <v>321</v>
      </c>
      <c r="D179" s="7" t="s">
        <v>4</v>
      </c>
      <c r="E179" s="23">
        <f>E180</f>
        <v>57.2</v>
      </c>
      <c r="F179" s="23">
        <f t="shared" ref="F179:G180" si="65">F180</f>
        <v>63</v>
      </c>
      <c r="G179" s="23">
        <f t="shared" si="65"/>
        <v>0</v>
      </c>
    </row>
    <row r="180" spans="2:7" s="2" customFormat="1" ht="39.75" customHeight="1" x14ac:dyDescent="0.25">
      <c r="B180" s="8" t="s">
        <v>219</v>
      </c>
      <c r="C180" s="7" t="s">
        <v>322</v>
      </c>
      <c r="D180" s="7" t="s">
        <v>4</v>
      </c>
      <c r="E180" s="23">
        <f>E181</f>
        <v>57.2</v>
      </c>
      <c r="F180" s="23">
        <f t="shared" si="65"/>
        <v>63</v>
      </c>
      <c r="G180" s="23">
        <f t="shared" si="65"/>
        <v>0</v>
      </c>
    </row>
    <row r="181" spans="2:7" s="2" customFormat="1" ht="39.75" customHeight="1" x14ac:dyDescent="0.25">
      <c r="B181" s="5" t="s">
        <v>2</v>
      </c>
      <c r="C181" s="7" t="s">
        <v>322</v>
      </c>
      <c r="D181" s="7" t="s">
        <v>8</v>
      </c>
      <c r="E181" s="23">
        <v>57.2</v>
      </c>
      <c r="F181" s="23">
        <v>63</v>
      </c>
      <c r="G181" s="23">
        <v>0</v>
      </c>
    </row>
    <row r="182" spans="2:7" s="2" customFormat="1" ht="39.75" customHeight="1" x14ac:dyDescent="0.25">
      <c r="B182" s="8" t="s">
        <v>220</v>
      </c>
      <c r="C182" s="7" t="s">
        <v>323</v>
      </c>
      <c r="D182" s="7" t="s">
        <v>4</v>
      </c>
      <c r="E182" s="23">
        <f>E183</f>
        <v>67.5</v>
      </c>
      <c r="F182" s="23">
        <f t="shared" ref="F182:G183" si="66">F183</f>
        <v>67.5</v>
      </c>
      <c r="G182" s="23">
        <f t="shared" si="66"/>
        <v>0</v>
      </c>
    </row>
    <row r="183" spans="2:7" s="2" customFormat="1" ht="39.75" customHeight="1" x14ac:dyDescent="0.25">
      <c r="B183" s="8" t="s">
        <v>221</v>
      </c>
      <c r="C183" s="7" t="s">
        <v>324</v>
      </c>
      <c r="D183" s="7" t="s">
        <v>4</v>
      </c>
      <c r="E183" s="23">
        <f>E184</f>
        <v>67.5</v>
      </c>
      <c r="F183" s="23">
        <f t="shared" si="66"/>
        <v>67.5</v>
      </c>
      <c r="G183" s="23">
        <f t="shared" si="66"/>
        <v>0</v>
      </c>
    </row>
    <row r="184" spans="2:7" s="2" customFormat="1" ht="39.75" customHeight="1" x14ac:dyDescent="0.25">
      <c r="B184" s="5" t="s">
        <v>2</v>
      </c>
      <c r="C184" s="7" t="s">
        <v>324</v>
      </c>
      <c r="D184" s="7" t="s">
        <v>8</v>
      </c>
      <c r="E184" s="23">
        <v>67.5</v>
      </c>
      <c r="F184" s="23">
        <v>67.5</v>
      </c>
      <c r="G184" s="23">
        <v>0</v>
      </c>
    </row>
    <row r="185" spans="2:7" s="3" customFormat="1" ht="63" x14ac:dyDescent="0.25">
      <c r="B185" s="6" t="s">
        <v>121</v>
      </c>
      <c r="C185" s="9" t="s">
        <v>325</v>
      </c>
      <c r="D185" s="9" t="s">
        <v>4</v>
      </c>
      <c r="E185" s="24">
        <f>E186+E189</f>
        <v>1343.2</v>
      </c>
      <c r="F185" s="24">
        <f t="shared" ref="F185:G185" si="67">F186+F189</f>
        <v>1393</v>
      </c>
      <c r="G185" s="24">
        <f t="shared" si="67"/>
        <v>1393</v>
      </c>
    </row>
    <row r="186" spans="2:7" s="2" customFormat="1" ht="48.75" customHeight="1" x14ac:dyDescent="0.25">
      <c r="B186" s="5" t="s">
        <v>166</v>
      </c>
      <c r="C186" s="7" t="s">
        <v>326</v>
      </c>
      <c r="D186" s="7" t="s">
        <v>4</v>
      </c>
      <c r="E186" s="23">
        <f>E187</f>
        <v>389</v>
      </c>
      <c r="F186" s="23">
        <f t="shared" ref="F186:G186" si="68">F187</f>
        <v>500</v>
      </c>
      <c r="G186" s="23">
        <f t="shared" si="68"/>
        <v>500</v>
      </c>
    </row>
    <row r="187" spans="2:7" s="2" customFormat="1" ht="31.5" x14ac:dyDescent="0.25">
      <c r="B187" s="5" t="s">
        <v>71</v>
      </c>
      <c r="C187" s="7" t="s">
        <v>327</v>
      </c>
      <c r="D187" s="7" t="s">
        <v>4</v>
      </c>
      <c r="E187" s="23">
        <f>E188</f>
        <v>389</v>
      </c>
      <c r="F187" s="23">
        <f t="shared" ref="F187:G187" si="69">F188</f>
        <v>500</v>
      </c>
      <c r="G187" s="22">
        <f t="shared" si="69"/>
        <v>500</v>
      </c>
    </row>
    <row r="188" spans="2:7" s="2" customFormat="1" ht="31.5" x14ac:dyDescent="0.25">
      <c r="B188" s="5" t="s">
        <v>37</v>
      </c>
      <c r="C188" s="7" t="s">
        <v>327</v>
      </c>
      <c r="D188" s="7" t="s">
        <v>7</v>
      </c>
      <c r="E188" s="23">
        <v>389</v>
      </c>
      <c r="F188" s="23">
        <v>500</v>
      </c>
      <c r="G188" s="23">
        <v>500</v>
      </c>
    </row>
    <row r="189" spans="2:7" s="2" customFormat="1" ht="36.75" customHeight="1" x14ac:dyDescent="0.25">
      <c r="B189" s="5" t="s">
        <v>167</v>
      </c>
      <c r="C189" s="7" t="s">
        <v>328</v>
      </c>
      <c r="D189" s="7" t="s">
        <v>4</v>
      </c>
      <c r="E189" s="23">
        <f>E190</f>
        <v>954.2</v>
      </c>
      <c r="F189" s="23">
        <f t="shared" ref="F189:G190" si="70">F190</f>
        <v>893</v>
      </c>
      <c r="G189" s="23">
        <f t="shared" si="70"/>
        <v>893</v>
      </c>
    </row>
    <row r="190" spans="2:7" s="2" customFormat="1" ht="83.25" customHeight="1" x14ac:dyDescent="0.25">
      <c r="B190" s="5" t="s">
        <v>130</v>
      </c>
      <c r="C190" s="7" t="s">
        <v>329</v>
      </c>
      <c r="D190" s="7" t="s">
        <v>4</v>
      </c>
      <c r="E190" s="23">
        <f>E191</f>
        <v>954.2</v>
      </c>
      <c r="F190" s="23">
        <f t="shared" si="70"/>
        <v>893</v>
      </c>
      <c r="G190" s="23">
        <f t="shared" si="70"/>
        <v>893</v>
      </c>
    </row>
    <row r="191" spans="2:7" s="2" customFormat="1" ht="36.75" customHeight="1" x14ac:dyDescent="0.25">
      <c r="B191" s="5" t="s">
        <v>37</v>
      </c>
      <c r="C191" s="7" t="s">
        <v>329</v>
      </c>
      <c r="D191" s="7" t="s">
        <v>7</v>
      </c>
      <c r="E191" s="23">
        <v>954.2</v>
      </c>
      <c r="F191" s="23">
        <v>893</v>
      </c>
      <c r="G191" s="23">
        <v>893</v>
      </c>
    </row>
    <row r="192" spans="2:7" s="2" customFormat="1" ht="57.75" customHeight="1" x14ac:dyDescent="0.25">
      <c r="B192" s="6" t="s">
        <v>143</v>
      </c>
      <c r="C192" s="9" t="s">
        <v>330</v>
      </c>
      <c r="D192" s="9" t="s">
        <v>4</v>
      </c>
      <c r="E192" s="24">
        <f>E196+E193</f>
        <v>100</v>
      </c>
      <c r="F192" s="24">
        <f t="shared" ref="F192:G192" si="71">F196+F193</f>
        <v>50</v>
      </c>
      <c r="G192" s="24">
        <f t="shared" si="71"/>
        <v>0</v>
      </c>
    </row>
    <row r="193" spans="2:7" s="2" customFormat="1" ht="36" customHeight="1" x14ac:dyDescent="0.25">
      <c r="B193" s="5" t="s">
        <v>131</v>
      </c>
      <c r="C193" s="7" t="s">
        <v>331</v>
      </c>
      <c r="D193" s="7" t="s">
        <v>4</v>
      </c>
      <c r="E193" s="23">
        <f>E195</f>
        <v>50</v>
      </c>
      <c r="F193" s="23">
        <f>F195</f>
        <v>50</v>
      </c>
      <c r="G193" s="23">
        <f>G195</f>
        <v>0</v>
      </c>
    </row>
    <row r="194" spans="2:7" s="2" customFormat="1" ht="50.25" customHeight="1" x14ac:dyDescent="0.25">
      <c r="B194" s="5" t="s">
        <v>132</v>
      </c>
      <c r="C194" s="7" t="s">
        <v>332</v>
      </c>
      <c r="D194" s="7" t="s">
        <v>4</v>
      </c>
      <c r="E194" s="23">
        <f>E195</f>
        <v>50</v>
      </c>
      <c r="F194" s="23">
        <f>F195</f>
        <v>50</v>
      </c>
      <c r="G194" s="23">
        <f>G195</f>
        <v>0</v>
      </c>
    </row>
    <row r="195" spans="2:7" s="2" customFormat="1" ht="50.25" customHeight="1" x14ac:dyDescent="0.25">
      <c r="B195" s="5" t="s">
        <v>2</v>
      </c>
      <c r="C195" s="7" t="s">
        <v>332</v>
      </c>
      <c r="D195" s="7" t="s">
        <v>8</v>
      </c>
      <c r="E195" s="23">
        <v>50</v>
      </c>
      <c r="F195" s="23">
        <v>50</v>
      </c>
      <c r="G195" s="23">
        <v>0</v>
      </c>
    </row>
    <row r="196" spans="2:7" s="2" customFormat="1" ht="128.25" customHeight="1" x14ac:dyDescent="0.25">
      <c r="B196" s="5" t="s">
        <v>144</v>
      </c>
      <c r="C196" s="7" t="s">
        <v>333</v>
      </c>
      <c r="D196" s="7" t="s">
        <v>4</v>
      </c>
      <c r="E196" s="23">
        <f>E197</f>
        <v>50</v>
      </c>
      <c r="F196" s="23">
        <f t="shared" ref="F196:G197" si="72">F197</f>
        <v>0</v>
      </c>
      <c r="G196" s="22">
        <f t="shared" si="72"/>
        <v>0</v>
      </c>
    </row>
    <row r="197" spans="2:7" s="2" customFormat="1" ht="115.5" customHeight="1" x14ac:dyDescent="0.25">
      <c r="B197" s="5" t="s">
        <v>99</v>
      </c>
      <c r="C197" s="7" t="s">
        <v>334</v>
      </c>
      <c r="D197" s="7" t="s">
        <v>4</v>
      </c>
      <c r="E197" s="23">
        <f>E198</f>
        <v>50</v>
      </c>
      <c r="F197" s="23">
        <f t="shared" si="72"/>
        <v>0</v>
      </c>
      <c r="G197" s="22">
        <f t="shared" si="72"/>
        <v>0</v>
      </c>
    </row>
    <row r="198" spans="2:7" s="2" customFormat="1" ht="47.25" x14ac:dyDescent="0.25">
      <c r="B198" s="5" t="s">
        <v>2</v>
      </c>
      <c r="C198" s="7" t="s">
        <v>334</v>
      </c>
      <c r="D198" s="7" t="s">
        <v>8</v>
      </c>
      <c r="E198" s="23">
        <v>50</v>
      </c>
      <c r="F198" s="23">
        <v>0</v>
      </c>
      <c r="G198" s="23">
        <v>0</v>
      </c>
    </row>
    <row r="199" spans="2:7" s="2" customFormat="1" ht="63" x14ac:dyDescent="0.25">
      <c r="B199" s="8" t="s">
        <v>222</v>
      </c>
      <c r="C199" s="9" t="s">
        <v>335</v>
      </c>
      <c r="D199" s="7" t="s">
        <v>4</v>
      </c>
      <c r="E199" s="23">
        <f>E200+E203+E206</f>
        <v>15</v>
      </c>
      <c r="F199" s="23">
        <f t="shared" ref="F199:G199" si="73">F200+F203+F206</f>
        <v>15</v>
      </c>
      <c r="G199" s="23">
        <f t="shared" si="73"/>
        <v>0</v>
      </c>
    </row>
    <row r="200" spans="2:7" s="2" customFormat="1" ht="63" x14ac:dyDescent="0.25">
      <c r="B200" s="8" t="s">
        <v>223</v>
      </c>
      <c r="C200" s="7" t="s">
        <v>336</v>
      </c>
      <c r="D200" s="7" t="s">
        <v>4</v>
      </c>
      <c r="E200" s="23">
        <f>E201</f>
        <v>5</v>
      </c>
      <c r="F200" s="23">
        <f t="shared" ref="F200:G201" si="74">F201</f>
        <v>5</v>
      </c>
      <c r="G200" s="23">
        <f t="shared" si="74"/>
        <v>0</v>
      </c>
    </row>
    <row r="201" spans="2:7" s="2" customFormat="1" ht="78.75" x14ac:dyDescent="0.25">
      <c r="B201" s="8" t="s">
        <v>224</v>
      </c>
      <c r="C201" s="7" t="s">
        <v>337</v>
      </c>
      <c r="D201" s="7" t="s">
        <v>4</v>
      </c>
      <c r="E201" s="23">
        <f>E202</f>
        <v>5</v>
      </c>
      <c r="F201" s="23">
        <f t="shared" si="74"/>
        <v>5</v>
      </c>
      <c r="G201" s="23">
        <f t="shared" si="74"/>
        <v>0</v>
      </c>
    </row>
    <row r="202" spans="2:7" s="2" customFormat="1" ht="47.25" x14ac:dyDescent="0.25">
      <c r="B202" s="5" t="s">
        <v>2</v>
      </c>
      <c r="C202" s="7" t="s">
        <v>337</v>
      </c>
      <c r="D202" s="7" t="s">
        <v>8</v>
      </c>
      <c r="E202" s="23">
        <v>5</v>
      </c>
      <c r="F202" s="23">
        <v>5</v>
      </c>
      <c r="G202" s="23">
        <v>0</v>
      </c>
    </row>
    <row r="203" spans="2:7" s="2" customFormat="1" ht="94.5" x14ac:dyDescent="0.25">
      <c r="B203" s="8" t="s">
        <v>225</v>
      </c>
      <c r="C203" s="7" t="s">
        <v>338</v>
      </c>
      <c r="D203" s="7" t="s">
        <v>4</v>
      </c>
      <c r="E203" s="23">
        <f>E204</f>
        <v>5</v>
      </c>
      <c r="F203" s="23">
        <f t="shared" ref="F203:G204" si="75">F204</f>
        <v>5</v>
      </c>
      <c r="G203" s="23">
        <f t="shared" si="75"/>
        <v>0</v>
      </c>
    </row>
    <row r="204" spans="2:7" s="2" customFormat="1" ht="94.5" x14ac:dyDescent="0.25">
      <c r="B204" s="8" t="s">
        <v>226</v>
      </c>
      <c r="C204" s="7" t="s">
        <v>339</v>
      </c>
      <c r="D204" s="7" t="s">
        <v>4</v>
      </c>
      <c r="E204" s="23">
        <f>E205</f>
        <v>5</v>
      </c>
      <c r="F204" s="23">
        <f t="shared" si="75"/>
        <v>5</v>
      </c>
      <c r="G204" s="23">
        <f t="shared" si="75"/>
        <v>0</v>
      </c>
    </row>
    <row r="205" spans="2:7" s="2" customFormat="1" ht="47.25" x14ac:dyDescent="0.25">
      <c r="B205" s="5" t="s">
        <v>2</v>
      </c>
      <c r="C205" s="7" t="s">
        <v>339</v>
      </c>
      <c r="D205" s="7" t="s">
        <v>8</v>
      </c>
      <c r="E205" s="23">
        <v>5</v>
      </c>
      <c r="F205" s="23">
        <v>5</v>
      </c>
      <c r="G205" s="23">
        <v>0</v>
      </c>
    </row>
    <row r="206" spans="2:7" s="2" customFormat="1" ht="110.25" x14ac:dyDescent="0.25">
      <c r="B206" s="8" t="s">
        <v>227</v>
      </c>
      <c r="C206" s="7" t="s">
        <v>340</v>
      </c>
      <c r="D206" s="7" t="s">
        <v>4</v>
      </c>
      <c r="E206" s="23">
        <f>E207</f>
        <v>5</v>
      </c>
      <c r="F206" s="23">
        <f t="shared" ref="F206:G207" si="76">F207</f>
        <v>5</v>
      </c>
      <c r="G206" s="23">
        <f t="shared" si="76"/>
        <v>0</v>
      </c>
    </row>
    <row r="207" spans="2:7" s="2" customFormat="1" ht="126" x14ac:dyDescent="0.25">
      <c r="B207" s="8" t="s">
        <v>228</v>
      </c>
      <c r="C207" s="7" t="s">
        <v>341</v>
      </c>
      <c r="D207" s="7" t="s">
        <v>4</v>
      </c>
      <c r="E207" s="23">
        <f>E208</f>
        <v>5</v>
      </c>
      <c r="F207" s="23">
        <f t="shared" si="76"/>
        <v>5</v>
      </c>
      <c r="G207" s="23">
        <f t="shared" si="76"/>
        <v>0</v>
      </c>
    </row>
    <row r="208" spans="2:7" s="2" customFormat="1" ht="47.25" x14ac:dyDescent="0.25">
      <c r="B208" s="5" t="s">
        <v>2</v>
      </c>
      <c r="C208" s="7" t="s">
        <v>341</v>
      </c>
      <c r="D208" s="7" t="s">
        <v>8</v>
      </c>
      <c r="E208" s="23">
        <v>5</v>
      </c>
      <c r="F208" s="23">
        <v>5</v>
      </c>
      <c r="G208" s="23">
        <v>0</v>
      </c>
    </row>
    <row r="209" spans="1:7" s="2" customFormat="1" ht="47.25" x14ac:dyDescent="0.25">
      <c r="B209" s="14" t="s">
        <v>140</v>
      </c>
      <c r="C209" s="10" t="s">
        <v>342</v>
      </c>
      <c r="D209" s="10" t="s">
        <v>4</v>
      </c>
      <c r="E209" s="21">
        <f>E210</f>
        <v>1692.4</v>
      </c>
      <c r="F209" s="21">
        <f t="shared" ref="F209:G215" si="77">F210</f>
        <v>1933</v>
      </c>
      <c r="G209" s="21">
        <f t="shared" si="77"/>
        <v>1921</v>
      </c>
    </row>
    <row r="210" spans="1:7" s="2" customFormat="1" ht="31.5" x14ac:dyDescent="0.25">
      <c r="B210" s="14" t="s">
        <v>30</v>
      </c>
      <c r="C210" s="10" t="s">
        <v>343</v>
      </c>
      <c r="D210" s="10" t="s">
        <v>4</v>
      </c>
      <c r="E210" s="21">
        <f>E214+E211</f>
        <v>1692.4</v>
      </c>
      <c r="F210" s="21">
        <f t="shared" ref="F210:G210" si="78">F214+F211</f>
        <v>1933</v>
      </c>
      <c r="G210" s="21">
        <f t="shared" si="78"/>
        <v>1921</v>
      </c>
    </row>
    <row r="211" spans="1:7" s="33" customFormat="1" ht="126" x14ac:dyDescent="0.25">
      <c r="B211" s="5" t="s">
        <v>195</v>
      </c>
      <c r="C211" s="7" t="s">
        <v>344</v>
      </c>
      <c r="D211" s="7" t="s">
        <v>4</v>
      </c>
      <c r="E211" s="28">
        <f t="shared" ref="E211:G212" si="79">E212</f>
        <v>125.2</v>
      </c>
      <c r="F211" s="28">
        <f t="shared" si="79"/>
        <v>400</v>
      </c>
      <c r="G211" s="28">
        <f t="shared" si="79"/>
        <v>400</v>
      </c>
    </row>
    <row r="212" spans="1:7" s="33" customFormat="1" ht="126" x14ac:dyDescent="0.25">
      <c r="B212" s="5" t="s">
        <v>196</v>
      </c>
      <c r="C212" s="7" t="s">
        <v>345</v>
      </c>
      <c r="D212" s="7" t="s">
        <v>4</v>
      </c>
      <c r="E212" s="28">
        <f t="shared" si="79"/>
        <v>125.2</v>
      </c>
      <c r="F212" s="28">
        <f t="shared" si="79"/>
        <v>400</v>
      </c>
      <c r="G212" s="28">
        <f t="shared" si="79"/>
        <v>400</v>
      </c>
    </row>
    <row r="213" spans="1:7" s="33" customFormat="1" ht="47.25" x14ac:dyDescent="0.25">
      <c r="B213" s="5" t="s">
        <v>2</v>
      </c>
      <c r="C213" s="7" t="s">
        <v>345</v>
      </c>
      <c r="D213" s="7" t="s">
        <v>8</v>
      </c>
      <c r="E213" s="28">
        <v>125.2</v>
      </c>
      <c r="F213" s="28">
        <v>400</v>
      </c>
      <c r="G213" s="28">
        <v>400</v>
      </c>
    </row>
    <row r="214" spans="1:7" s="2" customFormat="1" ht="110.25" x14ac:dyDescent="0.25">
      <c r="B214" s="1" t="s">
        <v>186</v>
      </c>
      <c r="C214" s="4" t="s">
        <v>346</v>
      </c>
      <c r="D214" s="4" t="s">
        <v>4</v>
      </c>
      <c r="E214" s="22">
        <f>E215</f>
        <v>1567.2</v>
      </c>
      <c r="F214" s="22">
        <f t="shared" si="77"/>
        <v>1533</v>
      </c>
      <c r="G214" s="22">
        <f t="shared" si="77"/>
        <v>1521</v>
      </c>
    </row>
    <row r="215" spans="1:7" s="2" customFormat="1" ht="126" customHeight="1" x14ac:dyDescent="0.25">
      <c r="B215" s="1" t="s">
        <v>187</v>
      </c>
      <c r="C215" s="4" t="s">
        <v>347</v>
      </c>
      <c r="D215" s="4" t="s">
        <v>4</v>
      </c>
      <c r="E215" s="22">
        <f>E216</f>
        <v>1567.2</v>
      </c>
      <c r="F215" s="22">
        <f t="shared" si="77"/>
        <v>1533</v>
      </c>
      <c r="G215" s="22">
        <f t="shared" si="77"/>
        <v>1521</v>
      </c>
    </row>
    <row r="216" spans="1:7" s="2" customFormat="1" ht="47.25" x14ac:dyDescent="0.25">
      <c r="B216" s="1" t="s">
        <v>2</v>
      </c>
      <c r="C216" s="7" t="s">
        <v>347</v>
      </c>
      <c r="D216" s="4" t="s">
        <v>8</v>
      </c>
      <c r="E216" s="22">
        <v>1567.2</v>
      </c>
      <c r="F216" s="22">
        <v>1533</v>
      </c>
      <c r="G216" s="22">
        <v>1521</v>
      </c>
    </row>
    <row r="217" spans="1:7" s="2" customFormat="1" ht="63" x14ac:dyDescent="0.25">
      <c r="A217" s="3"/>
      <c r="B217" s="6" t="s">
        <v>199</v>
      </c>
      <c r="C217" s="9" t="s">
        <v>348</v>
      </c>
      <c r="D217" s="9" t="s">
        <v>4</v>
      </c>
      <c r="E217" s="30">
        <f t="shared" ref="E217:G228" si="80">E218</f>
        <v>65342.700000000004</v>
      </c>
      <c r="F217" s="30">
        <f t="shared" si="80"/>
        <v>27702.7</v>
      </c>
      <c r="G217" s="30">
        <f t="shared" si="80"/>
        <v>36896.300000000003</v>
      </c>
    </row>
    <row r="218" spans="1:7" s="2" customFormat="1" ht="31.5" x14ac:dyDescent="0.25">
      <c r="B218" s="5" t="s">
        <v>30</v>
      </c>
      <c r="C218" s="7" t="s">
        <v>349</v>
      </c>
      <c r="D218" s="7" t="s">
        <v>4</v>
      </c>
      <c r="E218" s="28">
        <f>E228+E219+E222</f>
        <v>65342.700000000004</v>
      </c>
      <c r="F218" s="28">
        <f t="shared" ref="F218:G218" si="81">F228+F219+F222</f>
        <v>27702.7</v>
      </c>
      <c r="G218" s="28">
        <f t="shared" si="81"/>
        <v>36896.300000000003</v>
      </c>
    </row>
    <row r="219" spans="1:7" s="2" customFormat="1" ht="51" customHeight="1" x14ac:dyDescent="0.25">
      <c r="B219" s="5" t="s">
        <v>209</v>
      </c>
      <c r="C219" s="7" t="s">
        <v>350</v>
      </c>
      <c r="D219" s="7" t="s">
        <v>4</v>
      </c>
      <c r="E219" s="28">
        <f>E220+E226</f>
        <v>42975.6</v>
      </c>
      <c r="F219" s="28">
        <f>F220+F226</f>
        <v>27702.7</v>
      </c>
      <c r="G219" s="28">
        <f>G220+G226</f>
        <v>36896.300000000003</v>
      </c>
    </row>
    <row r="220" spans="1:7" s="2" customFormat="1" ht="35.25" customHeight="1" x14ac:dyDescent="0.25">
      <c r="B220" s="5" t="s">
        <v>210</v>
      </c>
      <c r="C220" s="7" t="s">
        <v>351</v>
      </c>
      <c r="D220" s="7" t="s">
        <v>4</v>
      </c>
      <c r="E220" s="28">
        <f>E221</f>
        <v>7878.5</v>
      </c>
      <c r="F220" s="28">
        <f t="shared" ref="F220:G220" si="82">F221</f>
        <v>27702.7</v>
      </c>
      <c r="G220" s="28">
        <f t="shared" si="82"/>
        <v>36896.300000000003</v>
      </c>
    </row>
    <row r="221" spans="1:7" s="2" customFormat="1" ht="31.5" x14ac:dyDescent="0.25">
      <c r="B221" s="5" t="s">
        <v>37</v>
      </c>
      <c r="C221" s="7" t="s">
        <v>351</v>
      </c>
      <c r="D221" s="7" t="s">
        <v>7</v>
      </c>
      <c r="E221" s="28">
        <v>7878.5</v>
      </c>
      <c r="F221" s="28">
        <v>27702.7</v>
      </c>
      <c r="G221" s="28">
        <v>36896.300000000003</v>
      </c>
    </row>
    <row r="222" spans="1:7" s="2" customFormat="1" ht="63" x14ac:dyDescent="0.25">
      <c r="B222" s="5" t="s">
        <v>481</v>
      </c>
      <c r="C222" s="7" t="s">
        <v>479</v>
      </c>
      <c r="D222" s="7" t="s">
        <v>4</v>
      </c>
      <c r="E222" s="28">
        <f>E223</f>
        <v>13667.9</v>
      </c>
      <c r="F222" s="28">
        <f t="shared" ref="F222:G223" si="83">F223</f>
        <v>0</v>
      </c>
      <c r="G222" s="28">
        <f t="shared" si="83"/>
        <v>0</v>
      </c>
    </row>
    <row r="223" spans="1:7" s="2" customFormat="1" ht="47.25" x14ac:dyDescent="0.25">
      <c r="B223" s="5" t="s">
        <v>482</v>
      </c>
      <c r="C223" s="7" t="s">
        <v>480</v>
      </c>
      <c r="D223" s="7" t="s">
        <v>4</v>
      </c>
      <c r="E223" s="28">
        <f>E224</f>
        <v>13667.9</v>
      </c>
      <c r="F223" s="28">
        <f t="shared" si="83"/>
        <v>0</v>
      </c>
      <c r="G223" s="28">
        <f t="shared" si="83"/>
        <v>0</v>
      </c>
    </row>
    <row r="224" spans="1:7" s="2" customFormat="1" ht="31.5" x14ac:dyDescent="0.25">
      <c r="B224" s="5" t="s">
        <v>37</v>
      </c>
      <c r="C224" s="7" t="s">
        <v>480</v>
      </c>
      <c r="D224" s="7" t="s">
        <v>7</v>
      </c>
      <c r="E224" s="28">
        <v>13667.9</v>
      </c>
      <c r="F224" s="28">
        <v>0</v>
      </c>
      <c r="G224" s="28">
        <v>0</v>
      </c>
    </row>
    <row r="225" spans="2:7" s="2" customFormat="1" ht="63" x14ac:dyDescent="0.25">
      <c r="B225" s="5" t="s">
        <v>465</v>
      </c>
      <c r="C225" s="7" t="s">
        <v>464</v>
      </c>
      <c r="D225" s="7" t="s">
        <v>4</v>
      </c>
      <c r="E225" s="28">
        <f>E226</f>
        <v>35097.1</v>
      </c>
      <c r="F225" s="28">
        <f t="shared" ref="F225:G226" si="84">F226</f>
        <v>0</v>
      </c>
      <c r="G225" s="28">
        <f t="shared" si="84"/>
        <v>0</v>
      </c>
    </row>
    <row r="226" spans="2:7" s="2" customFormat="1" ht="31.5" x14ac:dyDescent="0.25">
      <c r="B226" s="5" t="s">
        <v>466</v>
      </c>
      <c r="C226" s="7" t="s">
        <v>483</v>
      </c>
      <c r="D226" s="7" t="s">
        <v>4</v>
      </c>
      <c r="E226" s="28">
        <f>E227</f>
        <v>35097.1</v>
      </c>
      <c r="F226" s="28">
        <f t="shared" si="84"/>
        <v>0</v>
      </c>
      <c r="G226" s="28">
        <f t="shared" si="84"/>
        <v>0</v>
      </c>
    </row>
    <row r="227" spans="2:7" s="2" customFormat="1" ht="31.5" x14ac:dyDescent="0.25">
      <c r="B227" s="5" t="s">
        <v>37</v>
      </c>
      <c r="C227" s="7" t="s">
        <v>483</v>
      </c>
      <c r="D227" s="7" t="s">
        <v>7</v>
      </c>
      <c r="E227" s="28">
        <v>35097.1</v>
      </c>
      <c r="F227" s="28">
        <v>0</v>
      </c>
      <c r="G227" s="28">
        <v>0</v>
      </c>
    </row>
    <row r="228" spans="2:7" s="2" customFormat="1" ht="47.25" x14ac:dyDescent="0.25">
      <c r="B228" s="5" t="s">
        <v>200</v>
      </c>
      <c r="C228" s="7" t="s">
        <v>352</v>
      </c>
      <c r="D228" s="7" t="s">
        <v>4</v>
      </c>
      <c r="E228" s="28">
        <f t="shared" si="80"/>
        <v>8699.2000000000007</v>
      </c>
      <c r="F228" s="28">
        <f t="shared" si="80"/>
        <v>0</v>
      </c>
      <c r="G228" s="28">
        <f t="shared" si="80"/>
        <v>0</v>
      </c>
    </row>
    <row r="229" spans="2:7" s="2" customFormat="1" ht="78.75" x14ac:dyDescent="0.25">
      <c r="B229" s="5" t="s">
        <v>201</v>
      </c>
      <c r="C229" s="7" t="s">
        <v>484</v>
      </c>
      <c r="D229" s="7" t="s">
        <v>4</v>
      </c>
      <c r="E229" s="28">
        <f>E230</f>
        <v>8699.2000000000007</v>
      </c>
      <c r="F229" s="28">
        <f>F230</f>
        <v>0</v>
      </c>
      <c r="G229" s="28">
        <f>G230</f>
        <v>0</v>
      </c>
    </row>
    <row r="230" spans="2:7" s="2" customFormat="1" ht="15.75" x14ac:dyDescent="0.25">
      <c r="B230" s="5" t="s">
        <v>44</v>
      </c>
      <c r="C230" s="7" t="s">
        <v>484</v>
      </c>
      <c r="D230" s="7" t="s">
        <v>45</v>
      </c>
      <c r="E230" s="28">
        <v>8699.2000000000007</v>
      </c>
      <c r="F230" s="28">
        <v>0</v>
      </c>
      <c r="G230" s="28">
        <v>0</v>
      </c>
    </row>
    <row r="231" spans="2:7" s="2" customFormat="1" ht="39" customHeight="1" x14ac:dyDescent="0.25">
      <c r="B231" s="14" t="s">
        <v>114</v>
      </c>
      <c r="C231" s="10" t="s">
        <v>353</v>
      </c>
      <c r="D231" s="10" t="s">
        <v>4</v>
      </c>
      <c r="E231" s="21">
        <f>E232+E264</f>
        <v>174752.19999999998</v>
      </c>
      <c r="F231" s="21">
        <f t="shared" ref="F231:G231" si="85">F232+F264</f>
        <v>172973.4</v>
      </c>
      <c r="G231" s="21">
        <f t="shared" si="85"/>
        <v>172955.2</v>
      </c>
    </row>
    <row r="232" spans="2:7" s="2" customFormat="1" ht="27" customHeight="1" x14ac:dyDescent="0.25">
      <c r="B232" s="14" t="s">
        <v>3</v>
      </c>
      <c r="C232" s="10" t="s">
        <v>354</v>
      </c>
      <c r="D232" s="10" t="s">
        <v>4</v>
      </c>
      <c r="E232" s="21">
        <f>E233+E238+E250+E241+E255+E259</f>
        <v>169678.8</v>
      </c>
      <c r="F232" s="21">
        <f>F233+F238+F250+F241+F255+F259</f>
        <v>167931.1</v>
      </c>
      <c r="G232" s="21">
        <f>G233+G238+G250+G241+G255+G259</f>
        <v>167912.90000000002</v>
      </c>
    </row>
    <row r="233" spans="2:7" s="2" customFormat="1" ht="15.75" x14ac:dyDescent="0.25">
      <c r="B233" s="1" t="s">
        <v>9</v>
      </c>
      <c r="C233" s="4" t="s">
        <v>355</v>
      </c>
      <c r="D233" s="4" t="s">
        <v>4</v>
      </c>
      <c r="E233" s="22">
        <f>E236+E234</f>
        <v>38475</v>
      </c>
      <c r="F233" s="22">
        <f t="shared" ref="F233:G233" si="86">F236+F234</f>
        <v>39127.4</v>
      </c>
      <c r="G233" s="22">
        <f t="shared" si="86"/>
        <v>39127.699999999997</v>
      </c>
    </row>
    <row r="234" spans="2:7" s="2" customFormat="1" ht="15.75" x14ac:dyDescent="0.25">
      <c r="B234" s="1" t="s">
        <v>89</v>
      </c>
      <c r="C234" s="4" t="s">
        <v>474</v>
      </c>
      <c r="D234" s="4" t="s">
        <v>4</v>
      </c>
      <c r="E234" s="22">
        <f>E235</f>
        <v>84.9</v>
      </c>
      <c r="F234" s="22">
        <f t="shared" ref="F234:G234" si="87">F235</f>
        <v>85.5</v>
      </c>
      <c r="G234" s="22">
        <f t="shared" si="87"/>
        <v>92.1</v>
      </c>
    </row>
    <row r="235" spans="2:7" s="2" customFormat="1" ht="47.25" x14ac:dyDescent="0.25">
      <c r="B235" s="1" t="s">
        <v>2</v>
      </c>
      <c r="C235" s="4" t="s">
        <v>474</v>
      </c>
      <c r="D235" s="4" t="s">
        <v>8</v>
      </c>
      <c r="E235" s="22">
        <v>84.9</v>
      </c>
      <c r="F235" s="22">
        <v>85.5</v>
      </c>
      <c r="G235" s="22">
        <v>92.1</v>
      </c>
    </row>
    <row r="236" spans="2:7" s="2" customFormat="1" ht="31.5" x14ac:dyDescent="0.25">
      <c r="B236" s="1" t="s">
        <v>17</v>
      </c>
      <c r="C236" s="4" t="s">
        <v>356</v>
      </c>
      <c r="D236" s="4" t="s">
        <v>4</v>
      </c>
      <c r="E236" s="22">
        <f>E237</f>
        <v>38390.1</v>
      </c>
      <c r="F236" s="22">
        <f>F237</f>
        <v>39041.9</v>
      </c>
      <c r="G236" s="22">
        <f>G237</f>
        <v>39035.599999999999</v>
      </c>
    </row>
    <row r="237" spans="2:7" s="2" customFormat="1" ht="47.25" x14ac:dyDescent="0.25">
      <c r="B237" s="1" t="s">
        <v>2</v>
      </c>
      <c r="C237" s="4" t="s">
        <v>356</v>
      </c>
      <c r="D237" s="4" t="s">
        <v>8</v>
      </c>
      <c r="E237" s="22">
        <v>38390.1</v>
      </c>
      <c r="F237" s="22">
        <v>39041.9</v>
      </c>
      <c r="G237" s="22">
        <v>39035.599999999999</v>
      </c>
    </row>
    <row r="238" spans="2:7" s="2" customFormat="1" ht="15.75" x14ac:dyDescent="0.25">
      <c r="B238" s="1" t="s">
        <v>10</v>
      </c>
      <c r="C238" s="4" t="s">
        <v>357</v>
      </c>
      <c r="D238" s="4" t="s">
        <v>4</v>
      </c>
      <c r="E238" s="22">
        <f>E239</f>
        <v>1298.2</v>
      </c>
      <c r="F238" s="22">
        <f t="shared" ref="F238:G238" si="88">F239</f>
        <v>1598.2</v>
      </c>
      <c r="G238" s="22">
        <f t="shared" si="88"/>
        <v>1598.2</v>
      </c>
    </row>
    <row r="239" spans="2:7" s="2" customFormat="1" ht="31.5" x14ac:dyDescent="0.25">
      <c r="B239" s="1" t="s">
        <v>16</v>
      </c>
      <c r="C239" s="4" t="s">
        <v>358</v>
      </c>
      <c r="D239" s="4" t="s">
        <v>4</v>
      </c>
      <c r="E239" s="22">
        <f>E240</f>
        <v>1298.2</v>
      </c>
      <c r="F239" s="22">
        <f>F240</f>
        <v>1598.2</v>
      </c>
      <c r="G239" s="22">
        <f>G240</f>
        <v>1598.2</v>
      </c>
    </row>
    <row r="240" spans="2:7" s="2" customFormat="1" ht="47.25" x14ac:dyDescent="0.25">
      <c r="B240" s="1" t="s">
        <v>2</v>
      </c>
      <c r="C240" s="4" t="s">
        <v>358</v>
      </c>
      <c r="D240" s="4" t="s">
        <v>8</v>
      </c>
      <c r="E240" s="22">
        <v>1298.2</v>
      </c>
      <c r="F240" s="22">
        <v>1598.2</v>
      </c>
      <c r="G240" s="22">
        <v>1598.2</v>
      </c>
    </row>
    <row r="241" spans="2:7" s="2" customFormat="1" ht="15.75" x14ac:dyDescent="0.25">
      <c r="B241" s="1" t="s">
        <v>11</v>
      </c>
      <c r="C241" s="4" t="s">
        <v>359</v>
      </c>
      <c r="D241" s="4" t="s">
        <v>4</v>
      </c>
      <c r="E241" s="22">
        <f>E244+E248+E242+E246</f>
        <v>64521.599999999999</v>
      </c>
      <c r="F241" s="22">
        <f t="shared" ref="F241:G241" si="89">F244+F248+F242+F246</f>
        <v>63901.3</v>
      </c>
      <c r="G241" s="22">
        <f t="shared" si="89"/>
        <v>63882.8</v>
      </c>
    </row>
    <row r="242" spans="2:7" s="2" customFormat="1" ht="15.75" x14ac:dyDescent="0.25">
      <c r="B242" s="1" t="s">
        <v>499</v>
      </c>
      <c r="C242" s="4" t="s">
        <v>498</v>
      </c>
      <c r="D242" s="4" t="s">
        <v>4</v>
      </c>
      <c r="E242" s="22">
        <f>E243</f>
        <v>800</v>
      </c>
      <c r="F242" s="22">
        <f t="shared" ref="F242:G242" si="90">F243</f>
        <v>0</v>
      </c>
      <c r="G242" s="22">
        <f t="shared" si="90"/>
        <v>0</v>
      </c>
    </row>
    <row r="243" spans="2:7" s="2" customFormat="1" ht="47.25" x14ac:dyDescent="0.25">
      <c r="B243" s="1" t="s">
        <v>2</v>
      </c>
      <c r="C243" s="4" t="s">
        <v>498</v>
      </c>
      <c r="D243" s="4" t="s">
        <v>8</v>
      </c>
      <c r="E243" s="22">
        <v>800</v>
      </c>
      <c r="F243" s="22">
        <v>0</v>
      </c>
      <c r="G243" s="22">
        <v>0</v>
      </c>
    </row>
    <row r="244" spans="2:7" s="2" customFormat="1" ht="31.5" x14ac:dyDescent="0.25">
      <c r="B244" s="1" t="s">
        <v>20</v>
      </c>
      <c r="C244" s="4" t="s">
        <v>360</v>
      </c>
      <c r="D244" s="4" t="s">
        <v>4</v>
      </c>
      <c r="E244" s="22">
        <f>E245</f>
        <v>62855</v>
      </c>
      <c r="F244" s="22">
        <f>F245</f>
        <v>63901.3</v>
      </c>
      <c r="G244" s="22">
        <f>G245</f>
        <v>63882.8</v>
      </c>
    </row>
    <row r="245" spans="2:7" s="2" customFormat="1" ht="47.25" x14ac:dyDescent="0.25">
      <c r="B245" s="1" t="s">
        <v>2</v>
      </c>
      <c r="C245" s="4" t="s">
        <v>360</v>
      </c>
      <c r="D245" s="4" t="s">
        <v>8</v>
      </c>
      <c r="E245" s="22">
        <v>62855</v>
      </c>
      <c r="F245" s="22">
        <v>63901.3</v>
      </c>
      <c r="G245" s="22">
        <v>63882.8</v>
      </c>
    </row>
    <row r="246" spans="2:7" s="2" customFormat="1" ht="63" customHeight="1" x14ac:dyDescent="0.25">
      <c r="B246" s="1" t="s">
        <v>519</v>
      </c>
      <c r="C246" s="4" t="s">
        <v>518</v>
      </c>
      <c r="D246" s="4" t="s">
        <v>4</v>
      </c>
      <c r="E246" s="22">
        <f>E247</f>
        <v>724.9</v>
      </c>
      <c r="F246" s="22">
        <f t="shared" ref="F246:G246" si="91">F247</f>
        <v>0</v>
      </c>
      <c r="G246" s="22">
        <f t="shared" si="91"/>
        <v>0</v>
      </c>
    </row>
    <row r="247" spans="2:7" s="2" customFormat="1" ht="47.25" x14ac:dyDescent="0.25">
      <c r="B247" s="1" t="s">
        <v>2</v>
      </c>
      <c r="C247" s="4" t="s">
        <v>518</v>
      </c>
      <c r="D247" s="4" t="s">
        <v>8</v>
      </c>
      <c r="E247" s="22">
        <v>724.9</v>
      </c>
      <c r="F247" s="22">
        <v>0</v>
      </c>
      <c r="G247" s="22">
        <v>0</v>
      </c>
    </row>
    <row r="248" spans="2:7" s="2" customFormat="1" ht="15.75" x14ac:dyDescent="0.25">
      <c r="B248" s="1" t="s">
        <v>89</v>
      </c>
      <c r="C248" s="4" t="s">
        <v>485</v>
      </c>
      <c r="D248" s="4" t="s">
        <v>4</v>
      </c>
      <c r="E248" s="22">
        <f>E249</f>
        <v>141.69999999999999</v>
      </c>
      <c r="F248" s="22">
        <f t="shared" ref="F248:G248" si="92">F249</f>
        <v>0</v>
      </c>
      <c r="G248" s="22">
        <f t="shared" si="92"/>
        <v>0</v>
      </c>
    </row>
    <row r="249" spans="2:7" s="2" customFormat="1" ht="47.25" x14ac:dyDescent="0.25">
      <c r="B249" s="1" t="s">
        <v>2</v>
      </c>
      <c r="C249" s="4" t="s">
        <v>485</v>
      </c>
      <c r="D249" s="4" t="s">
        <v>8</v>
      </c>
      <c r="E249" s="22">
        <v>141.69999999999999</v>
      </c>
      <c r="F249" s="22">
        <v>0</v>
      </c>
      <c r="G249" s="22">
        <v>0</v>
      </c>
    </row>
    <row r="250" spans="2:7" s="2" customFormat="1" ht="31.5" x14ac:dyDescent="0.25">
      <c r="B250" s="1" t="s">
        <v>60</v>
      </c>
      <c r="C250" s="4" t="s">
        <v>361</v>
      </c>
      <c r="D250" s="4" t="s">
        <v>4</v>
      </c>
      <c r="E250" s="22">
        <f>E251+E253</f>
        <v>12920.599999999999</v>
      </c>
      <c r="F250" s="22">
        <f t="shared" ref="F250:G250" si="93">F251+F253</f>
        <v>12237.3</v>
      </c>
      <c r="G250" s="22">
        <f t="shared" si="93"/>
        <v>12237.3</v>
      </c>
    </row>
    <row r="251" spans="2:7" s="2" customFormat="1" ht="47.25" x14ac:dyDescent="0.25">
      <c r="B251" s="1" t="s">
        <v>13</v>
      </c>
      <c r="C251" s="4" t="s">
        <v>362</v>
      </c>
      <c r="D251" s="4" t="s">
        <v>4</v>
      </c>
      <c r="E251" s="22">
        <f>E252</f>
        <v>12305.8</v>
      </c>
      <c r="F251" s="22">
        <f t="shared" ref="F251:G251" si="94">F252</f>
        <v>12237.3</v>
      </c>
      <c r="G251" s="22">
        <f t="shared" si="94"/>
        <v>12237.3</v>
      </c>
    </row>
    <row r="252" spans="2:7" s="2" customFormat="1" ht="47.25" x14ac:dyDescent="0.25">
      <c r="B252" s="1" t="s">
        <v>2</v>
      </c>
      <c r="C252" s="4" t="s">
        <v>362</v>
      </c>
      <c r="D252" s="4" t="s">
        <v>8</v>
      </c>
      <c r="E252" s="22">
        <v>12305.8</v>
      </c>
      <c r="F252" s="22">
        <v>12237.3</v>
      </c>
      <c r="G252" s="22">
        <v>12237.3</v>
      </c>
    </row>
    <row r="253" spans="2:7" s="2" customFormat="1" ht="63" x14ac:dyDescent="0.25">
      <c r="B253" s="1" t="s">
        <v>519</v>
      </c>
      <c r="C253" s="4" t="s">
        <v>520</v>
      </c>
      <c r="D253" s="4" t="s">
        <v>4</v>
      </c>
      <c r="E253" s="22">
        <f>E254</f>
        <v>614.79999999999995</v>
      </c>
      <c r="F253" s="22">
        <f t="shared" ref="F253:G253" si="95">F254</f>
        <v>0</v>
      </c>
      <c r="G253" s="22">
        <f t="shared" si="95"/>
        <v>0</v>
      </c>
    </row>
    <row r="254" spans="2:7" s="2" customFormat="1" ht="47.25" x14ac:dyDescent="0.25">
      <c r="B254" s="1" t="s">
        <v>2</v>
      </c>
      <c r="C254" s="4" t="s">
        <v>520</v>
      </c>
      <c r="D254" s="4" t="s">
        <v>8</v>
      </c>
      <c r="E254" s="22">
        <v>614.79999999999995</v>
      </c>
      <c r="F254" s="22">
        <v>0</v>
      </c>
      <c r="G254" s="22">
        <v>0</v>
      </c>
    </row>
    <row r="255" spans="2:7" s="2" customFormat="1" ht="31.5" x14ac:dyDescent="0.25">
      <c r="B255" s="1" t="s">
        <v>61</v>
      </c>
      <c r="C255" s="4" t="s">
        <v>363</v>
      </c>
      <c r="D255" s="4" t="s">
        <v>4</v>
      </c>
      <c r="E255" s="22">
        <f>E256</f>
        <v>7317.5</v>
      </c>
      <c r="F255" s="22">
        <f>F256</f>
        <v>6246.3</v>
      </c>
      <c r="G255" s="22">
        <f>G256</f>
        <v>6246.3</v>
      </c>
    </row>
    <row r="256" spans="2:7" s="2" customFormat="1" ht="31.5" x14ac:dyDescent="0.25">
      <c r="B256" s="1" t="s">
        <v>62</v>
      </c>
      <c r="C256" s="4" t="s">
        <v>364</v>
      </c>
      <c r="D256" s="4" t="s">
        <v>4</v>
      </c>
      <c r="E256" s="22">
        <f>E257+E258</f>
        <v>7317.5</v>
      </c>
      <c r="F256" s="22">
        <f t="shared" ref="F256:G256" si="96">F257+F258</f>
        <v>6246.3</v>
      </c>
      <c r="G256" s="22">
        <f t="shared" si="96"/>
        <v>6246.3</v>
      </c>
    </row>
    <row r="257" spans="2:7" s="2" customFormat="1" ht="94.5" x14ac:dyDescent="0.25">
      <c r="B257" s="1" t="s">
        <v>0</v>
      </c>
      <c r="C257" s="4" t="s">
        <v>364</v>
      </c>
      <c r="D257" s="4" t="s">
        <v>6</v>
      </c>
      <c r="E257" s="22">
        <v>6892.3</v>
      </c>
      <c r="F257" s="22">
        <v>5911.1</v>
      </c>
      <c r="G257" s="22">
        <v>5911.1</v>
      </c>
    </row>
    <row r="258" spans="2:7" s="2" customFormat="1" ht="31.5" x14ac:dyDescent="0.25">
      <c r="B258" s="1" t="s">
        <v>12</v>
      </c>
      <c r="C258" s="4" t="s">
        <v>364</v>
      </c>
      <c r="D258" s="4" t="s">
        <v>7</v>
      </c>
      <c r="E258" s="22">
        <v>425.2</v>
      </c>
      <c r="F258" s="22">
        <v>335.2</v>
      </c>
      <c r="G258" s="22">
        <v>335.2</v>
      </c>
    </row>
    <row r="259" spans="2:7" s="2" customFormat="1" ht="31.5" x14ac:dyDescent="0.25">
      <c r="B259" s="1" t="s">
        <v>63</v>
      </c>
      <c r="C259" s="4" t="s">
        <v>365</v>
      </c>
      <c r="D259" s="4" t="s">
        <v>4</v>
      </c>
      <c r="E259" s="22">
        <f>E260</f>
        <v>45145.9</v>
      </c>
      <c r="F259" s="22">
        <f t="shared" ref="F259:G259" si="97">F260</f>
        <v>44820.600000000006</v>
      </c>
      <c r="G259" s="22">
        <f t="shared" si="97"/>
        <v>44820.600000000006</v>
      </c>
    </row>
    <row r="260" spans="2:7" s="2" customFormat="1" ht="47.25" x14ac:dyDescent="0.25">
      <c r="B260" s="1" t="s">
        <v>64</v>
      </c>
      <c r="C260" s="4" t="s">
        <v>366</v>
      </c>
      <c r="D260" s="4" t="s">
        <v>4</v>
      </c>
      <c r="E260" s="22">
        <f>E261+E262+E263</f>
        <v>45145.9</v>
      </c>
      <c r="F260" s="22">
        <f>F261+F262+F263</f>
        <v>44820.600000000006</v>
      </c>
      <c r="G260" s="22">
        <f>G261+G262+G263</f>
        <v>44820.600000000006</v>
      </c>
    </row>
    <row r="261" spans="2:7" s="2" customFormat="1" ht="94.5" x14ac:dyDescent="0.25">
      <c r="B261" s="1" t="s">
        <v>0</v>
      </c>
      <c r="C261" s="4" t="s">
        <v>366</v>
      </c>
      <c r="D261" s="4" t="s">
        <v>6</v>
      </c>
      <c r="E261" s="22">
        <v>24816.1</v>
      </c>
      <c r="F261" s="22">
        <v>23599.8</v>
      </c>
      <c r="G261" s="22">
        <v>23599.8</v>
      </c>
    </row>
    <row r="262" spans="2:7" s="2" customFormat="1" ht="31.5" x14ac:dyDescent="0.25">
      <c r="B262" s="1" t="s">
        <v>12</v>
      </c>
      <c r="C262" s="4" t="s">
        <v>366</v>
      </c>
      <c r="D262" s="4" t="s">
        <v>7</v>
      </c>
      <c r="E262" s="22">
        <v>20122.400000000001</v>
      </c>
      <c r="F262" s="22">
        <v>21026</v>
      </c>
      <c r="G262" s="22">
        <v>21026</v>
      </c>
    </row>
    <row r="263" spans="2:7" s="2" customFormat="1" ht="15.75" x14ac:dyDescent="0.25">
      <c r="B263" s="1" t="s">
        <v>1</v>
      </c>
      <c r="C263" s="4" t="s">
        <v>366</v>
      </c>
      <c r="D263" s="4" t="s">
        <v>5</v>
      </c>
      <c r="E263" s="22">
        <v>207.4</v>
      </c>
      <c r="F263" s="22">
        <v>194.8</v>
      </c>
      <c r="G263" s="22">
        <v>194.8</v>
      </c>
    </row>
    <row r="264" spans="2:7" s="3" customFormat="1" ht="31.5" x14ac:dyDescent="0.25">
      <c r="B264" s="14" t="s">
        <v>14</v>
      </c>
      <c r="C264" s="10" t="s">
        <v>367</v>
      </c>
      <c r="D264" s="10" t="s">
        <v>4</v>
      </c>
      <c r="E264" s="21">
        <f t="shared" ref="E264:G265" si="98">E265</f>
        <v>5073.3999999999996</v>
      </c>
      <c r="F264" s="21">
        <f t="shared" si="98"/>
        <v>5042.2999999999993</v>
      </c>
      <c r="G264" s="21">
        <f t="shared" si="98"/>
        <v>5042.2999999999993</v>
      </c>
    </row>
    <row r="265" spans="2:7" s="2" customFormat="1" ht="15.75" x14ac:dyDescent="0.25">
      <c r="B265" s="1" t="s">
        <v>18</v>
      </c>
      <c r="C265" s="4" t="s">
        <v>368</v>
      </c>
      <c r="D265" s="4" t="s">
        <v>4</v>
      </c>
      <c r="E265" s="22">
        <f t="shared" si="98"/>
        <v>5073.3999999999996</v>
      </c>
      <c r="F265" s="22">
        <f t="shared" si="98"/>
        <v>5042.2999999999993</v>
      </c>
      <c r="G265" s="22">
        <f t="shared" si="98"/>
        <v>5042.2999999999993</v>
      </c>
    </row>
    <row r="266" spans="2:7" s="2" customFormat="1" ht="31.5" x14ac:dyDescent="0.25">
      <c r="B266" s="1" t="s">
        <v>15</v>
      </c>
      <c r="C266" s="4" t="s">
        <v>369</v>
      </c>
      <c r="D266" s="4" t="s">
        <v>4</v>
      </c>
      <c r="E266" s="22">
        <f>E267+E268</f>
        <v>5073.3999999999996</v>
      </c>
      <c r="F266" s="22">
        <f t="shared" ref="F266:G266" si="99">F267+F268</f>
        <v>5042.2999999999993</v>
      </c>
      <c r="G266" s="22">
        <f t="shared" si="99"/>
        <v>5042.2999999999993</v>
      </c>
    </row>
    <row r="267" spans="2:7" s="2" customFormat="1" ht="94.5" x14ac:dyDescent="0.25">
      <c r="B267" s="1" t="s">
        <v>0</v>
      </c>
      <c r="C267" s="4" t="s">
        <v>369</v>
      </c>
      <c r="D267" s="4" t="s">
        <v>6</v>
      </c>
      <c r="E267" s="22">
        <v>4954</v>
      </c>
      <c r="F267" s="22">
        <v>4972.8999999999996</v>
      </c>
      <c r="G267" s="22">
        <v>4972.8999999999996</v>
      </c>
    </row>
    <row r="268" spans="2:7" s="2" customFormat="1" ht="31.5" x14ac:dyDescent="0.25">
      <c r="B268" s="1" t="s">
        <v>12</v>
      </c>
      <c r="C268" s="4" t="s">
        <v>369</v>
      </c>
      <c r="D268" s="4" t="s">
        <v>7</v>
      </c>
      <c r="E268" s="22">
        <v>119.4</v>
      </c>
      <c r="F268" s="22">
        <v>69.400000000000006</v>
      </c>
      <c r="G268" s="22">
        <v>69.400000000000006</v>
      </c>
    </row>
    <row r="269" spans="2:7" s="2" customFormat="1" ht="63" x14ac:dyDescent="0.25">
      <c r="B269" s="6" t="s">
        <v>174</v>
      </c>
      <c r="C269" s="9" t="s">
        <v>370</v>
      </c>
      <c r="D269" s="9" t="s">
        <v>4</v>
      </c>
      <c r="E269" s="24">
        <f>E270</f>
        <v>11939</v>
      </c>
      <c r="F269" s="24">
        <f t="shared" ref="F269:G269" si="100">F270</f>
        <v>12067.7</v>
      </c>
      <c r="G269" s="24">
        <f t="shared" si="100"/>
        <v>11697.2</v>
      </c>
    </row>
    <row r="270" spans="2:7" s="2" customFormat="1" ht="15.75" x14ac:dyDescent="0.25">
      <c r="B270" s="5" t="s">
        <v>72</v>
      </c>
      <c r="C270" s="7" t="s">
        <v>371</v>
      </c>
      <c r="D270" s="7" t="s">
        <v>4</v>
      </c>
      <c r="E270" s="23">
        <f>E271+E274</f>
        <v>11939</v>
      </c>
      <c r="F270" s="23">
        <f t="shared" ref="F270:G270" si="101">F271+F274</f>
        <v>12067.7</v>
      </c>
      <c r="G270" s="23">
        <f t="shared" si="101"/>
        <v>11697.2</v>
      </c>
    </row>
    <row r="271" spans="2:7" s="2" customFormat="1" ht="57" customHeight="1" x14ac:dyDescent="0.25">
      <c r="B271" s="5" t="s">
        <v>175</v>
      </c>
      <c r="C271" s="7" t="s">
        <v>372</v>
      </c>
      <c r="D271" s="7" t="s">
        <v>4</v>
      </c>
      <c r="E271" s="23">
        <f t="shared" ref="E271:G272" si="102">E272</f>
        <v>4857.3999999999996</v>
      </c>
      <c r="F271" s="23">
        <f t="shared" si="102"/>
        <v>4857.3999999999996</v>
      </c>
      <c r="G271" s="22">
        <f t="shared" si="102"/>
        <v>4857.3999999999996</v>
      </c>
    </row>
    <row r="272" spans="2:7" s="2" customFormat="1" ht="54" customHeight="1" x14ac:dyDescent="0.25">
      <c r="B272" s="5" t="s">
        <v>129</v>
      </c>
      <c r="C272" s="7" t="s">
        <v>373</v>
      </c>
      <c r="D272" s="7" t="s">
        <v>4</v>
      </c>
      <c r="E272" s="23">
        <f t="shared" si="102"/>
        <v>4857.3999999999996</v>
      </c>
      <c r="F272" s="23">
        <f t="shared" si="102"/>
        <v>4857.3999999999996</v>
      </c>
      <c r="G272" s="22">
        <f t="shared" si="102"/>
        <v>4857.3999999999996</v>
      </c>
    </row>
    <row r="273" spans="2:7" s="2" customFormat="1" ht="31.5" x14ac:dyDescent="0.25">
      <c r="B273" s="5" t="s">
        <v>37</v>
      </c>
      <c r="C273" s="7" t="s">
        <v>373</v>
      </c>
      <c r="D273" s="7" t="s">
        <v>7</v>
      </c>
      <c r="E273" s="23">
        <v>4857.3999999999996</v>
      </c>
      <c r="F273" s="23">
        <v>4857.3999999999996</v>
      </c>
      <c r="G273" s="23">
        <v>4857.3999999999996</v>
      </c>
    </row>
    <row r="274" spans="2:7" s="2" customFormat="1" ht="48" customHeight="1" x14ac:dyDescent="0.25">
      <c r="B274" s="5" t="s">
        <v>467</v>
      </c>
      <c r="C274" s="7" t="s">
        <v>468</v>
      </c>
      <c r="D274" s="7" t="s">
        <v>4</v>
      </c>
      <c r="E274" s="23">
        <f t="shared" ref="E274:G275" si="103">E275</f>
        <v>7081.6</v>
      </c>
      <c r="F274" s="23">
        <f t="shared" si="103"/>
        <v>7210.3</v>
      </c>
      <c r="G274" s="22">
        <f t="shared" si="103"/>
        <v>6839.8</v>
      </c>
    </row>
    <row r="275" spans="2:7" s="2" customFormat="1" ht="66" customHeight="1" x14ac:dyDescent="0.25">
      <c r="B275" s="5" t="s">
        <v>90</v>
      </c>
      <c r="C275" s="7" t="s">
        <v>469</v>
      </c>
      <c r="D275" s="7" t="s">
        <v>4</v>
      </c>
      <c r="E275" s="23">
        <f t="shared" si="103"/>
        <v>7081.6</v>
      </c>
      <c r="F275" s="23">
        <f t="shared" si="103"/>
        <v>7210.3</v>
      </c>
      <c r="G275" s="22">
        <f t="shared" si="103"/>
        <v>6839.8</v>
      </c>
    </row>
    <row r="276" spans="2:7" s="2" customFormat="1" ht="31.5" x14ac:dyDescent="0.25">
      <c r="B276" s="5" t="s">
        <v>37</v>
      </c>
      <c r="C276" s="7" t="s">
        <v>469</v>
      </c>
      <c r="D276" s="7" t="s">
        <v>7</v>
      </c>
      <c r="E276" s="23">
        <v>7081.6</v>
      </c>
      <c r="F276" s="23">
        <v>7210.3</v>
      </c>
      <c r="G276" s="23">
        <v>6839.8</v>
      </c>
    </row>
    <row r="277" spans="2:7" s="2" customFormat="1" ht="63" x14ac:dyDescent="0.25">
      <c r="B277" s="6" t="s">
        <v>115</v>
      </c>
      <c r="C277" s="9" t="s">
        <v>374</v>
      </c>
      <c r="D277" s="9" t="s">
        <v>4</v>
      </c>
      <c r="E277" s="24">
        <f>E278</f>
        <v>1376.9</v>
      </c>
      <c r="F277" s="24">
        <f t="shared" ref="F277:G277" si="104">F278</f>
        <v>4517.8</v>
      </c>
      <c r="G277" s="24">
        <f t="shared" si="104"/>
        <v>4570.8999999999996</v>
      </c>
    </row>
    <row r="278" spans="2:7" s="2" customFormat="1" ht="47.25" x14ac:dyDescent="0.25">
      <c r="B278" s="5" t="s">
        <v>106</v>
      </c>
      <c r="C278" s="7" t="s">
        <v>375</v>
      </c>
      <c r="D278" s="7" t="s">
        <v>4</v>
      </c>
      <c r="E278" s="23">
        <f>E279</f>
        <v>1376.9</v>
      </c>
      <c r="F278" s="23">
        <f t="shared" ref="F278:G278" si="105">F279</f>
        <v>4517.8</v>
      </c>
      <c r="G278" s="22">
        <f t="shared" si="105"/>
        <v>4570.8999999999996</v>
      </c>
    </row>
    <row r="279" spans="2:7" s="2" customFormat="1" ht="31.5" x14ac:dyDescent="0.25">
      <c r="B279" s="5" t="s">
        <v>76</v>
      </c>
      <c r="C279" s="7" t="s">
        <v>376</v>
      </c>
      <c r="D279" s="7" t="s">
        <v>4</v>
      </c>
      <c r="E279" s="23">
        <f>E280</f>
        <v>1376.9</v>
      </c>
      <c r="F279" s="23">
        <f t="shared" ref="E279:G280" si="106">F280</f>
        <v>4517.8</v>
      </c>
      <c r="G279" s="22">
        <f>G280</f>
        <v>4570.8999999999996</v>
      </c>
    </row>
    <row r="280" spans="2:7" s="2" customFormat="1" ht="63.95" customHeight="1" x14ac:dyDescent="0.25">
      <c r="B280" s="5" t="s">
        <v>91</v>
      </c>
      <c r="C280" s="7" t="s">
        <v>377</v>
      </c>
      <c r="D280" s="7" t="s">
        <v>4</v>
      </c>
      <c r="E280" s="23">
        <f t="shared" si="106"/>
        <v>1376.9</v>
      </c>
      <c r="F280" s="23">
        <f t="shared" si="106"/>
        <v>4517.8</v>
      </c>
      <c r="G280" s="22">
        <f t="shared" si="106"/>
        <v>4570.8999999999996</v>
      </c>
    </row>
    <row r="281" spans="2:7" s="2" customFormat="1" ht="31.5" x14ac:dyDescent="0.25">
      <c r="B281" s="5" t="s">
        <v>24</v>
      </c>
      <c r="C281" s="7" t="s">
        <v>377</v>
      </c>
      <c r="D281" s="7" t="s">
        <v>25</v>
      </c>
      <c r="E281" s="23">
        <v>1376.9</v>
      </c>
      <c r="F281" s="23">
        <v>4517.8</v>
      </c>
      <c r="G281" s="23">
        <v>4570.8999999999996</v>
      </c>
    </row>
    <row r="282" spans="2:7" s="2" customFormat="1" ht="47.25" x14ac:dyDescent="0.25">
      <c r="B282" s="14" t="s">
        <v>117</v>
      </c>
      <c r="C282" s="10" t="s">
        <v>378</v>
      </c>
      <c r="D282" s="10" t="s">
        <v>4</v>
      </c>
      <c r="E282" s="21">
        <f>E283+E287</f>
        <v>2396.6999999999998</v>
      </c>
      <c r="F282" s="21">
        <f>F283+F287</f>
        <v>1795.2</v>
      </c>
      <c r="G282" s="21">
        <f>G283+G287</f>
        <v>1795.2</v>
      </c>
    </row>
    <row r="283" spans="2:7" s="2" customFormat="1" ht="31.5" x14ac:dyDescent="0.25">
      <c r="B283" s="1" t="s">
        <v>67</v>
      </c>
      <c r="C283" s="4" t="s">
        <v>379</v>
      </c>
      <c r="D283" s="4" t="s">
        <v>4</v>
      </c>
      <c r="E283" s="22">
        <f>E284</f>
        <v>1386.5</v>
      </c>
      <c r="F283" s="22">
        <f>F284</f>
        <v>585</v>
      </c>
      <c r="G283" s="22">
        <f>G284</f>
        <v>585</v>
      </c>
    </row>
    <row r="284" spans="2:7" s="2" customFormat="1" ht="31.5" x14ac:dyDescent="0.25">
      <c r="B284" s="1" t="s">
        <v>19</v>
      </c>
      <c r="C284" s="4" t="s">
        <v>380</v>
      </c>
      <c r="D284" s="4" t="s">
        <v>4</v>
      </c>
      <c r="E284" s="22">
        <f>E285</f>
        <v>1386.5</v>
      </c>
      <c r="F284" s="22">
        <f t="shared" ref="F284:G284" si="107">F285</f>
        <v>585</v>
      </c>
      <c r="G284" s="22">
        <f t="shared" si="107"/>
        <v>585</v>
      </c>
    </row>
    <row r="285" spans="2:7" s="2" customFormat="1" ht="47.25" x14ac:dyDescent="0.25">
      <c r="B285" s="1" t="s">
        <v>122</v>
      </c>
      <c r="C285" s="4" t="s">
        <v>381</v>
      </c>
      <c r="D285" s="4" t="s">
        <v>4</v>
      </c>
      <c r="E285" s="22">
        <f>E286</f>
        <v>1386.5</v>
      </c>
      <c r="F285" s="22">
        <f>F286</f>
        <v>585</v>
      </c>
      <c r="G285" s="22">
        <f>G286</f>
        <v>585</v>
      </c>
    </row>
    <row r="286" spans="2:7" s="2" customFormat="1" ht="47.25" x14ac:dyDescent="0.25">
      <c r="B286" s="1" t="s">
        <v>2</v>
      </c>
      <c r="C286" s="4" t="s">
        <v>381</v>
      </c>
      <c r="D286" s="4" t="s">
        <v>8</v>
      </c>
      <c r="E286" s="22">
        <v>1386.5</v>
      </c>
      <c r="F286" s="22">
        <v>585</v>
      </c>
      <c r="G286" s="22">
        <v>585</v>
      </c>
    </row>
    <row r="287" spans="2:7" s="2" customFormat="1" ht="31.5" x14ac:dyDescent="0.25">
      <c r="B287" s="1" t="s">
        <v>30</v>
      </c>
      <c r="C287" s="4" t="s">
        <v>382</v>
      </c>
      <c r="D287" s="4" t="s">
        <v>4</v>
      </c>
      <c r="E287" s="22">
        <f>E288</f>
        <v>1010.2</v>
      </c>
      <c r="F287" s="22">
        <f t="shared" ref="F287:G289" si="108">F288</f>
        <v>1210.2</v>
      </c>
      <c r="G287" s="22">
        <f t="shared" si="108"/>
        <v>1210.2</v>
      </c>
    </row>
    <row r="288" spans="2:7" s="2" customFormat="1" ht="15.75" x14ac:dyDescent="0.25">
      <c r="B288" s="1" t="s">
        <v>68</v>
      </c>
      <c r="C288" s="4" t="s">
        <v>383</v>
      </c>
      <c r="D288" s="4" t="s">
        <v>4</v>
      </c>
      <c r="E288" s="22">
        <f>E289</f>
        <v>1010.2</v>
      </c>
      <c r="F288" s="22">
        <f t="shared" si="108"/>
        <v>1210.2</v>
      </c>
      <c r="G288" s="22">
        <f t="shared" si="108"/>
        <v>1210.2</v>
      </c>
    </row>
    <row r="289" spans="2:7" s="2" customFormat="1" ht="15.75" x14ac:dyDescent="0.25">
      <c r="B289" s="1" t="s">
        <v>69</v>
      </c>
      <c r="C289" s="4" t="s">
        <v>384</v>
      </c>
      <c r="D289" s="4" t="s">
        <v>4</v>
      </c>
      <c r="E289" s="22">
        <f>E290</f>
        <v>1010.2</v>
      </c>
      <c r="F289" s="22">
        <f t="shared" si="108"/>
        <v>1210.2</v>
      </c>
      <c r="G289" s="22">
        <f t="shared" si="108"/>
        <v>1210.2</v>
      </c>
    </row>
    <row r="290" spans="2:7" s="2" customFormat="1" ht="47.25" x14ac:dyDescent="0.25">
      <c r="B290" s="1" t="s">
        <v>2</v>
      </c>
      <c r="C290" s="4" t="s">
        <v>384</v>
      </c>
      <c r="D290" s="4" t="s">
        <v>8</v>
      </c>
      <c r="E290" s="22">
        <v>1010.2</v>
      </c>
      <c r="F290" s="22">
        <v>1210.2</v>
      </c>
      <c r="G290" s="22">
        <v>1210.2</v>
      </c>
    </row>
    <row r="291" spans="2:7" s="2" customFormat="1" ht="76.5" customHeight="1" x14ac:dyDescent="0.25">
      <c r="B291" s="18" t="s">
        <v>116</v>
      </c>
      <c r="C291" s="9" t="s">
        <v>385</v>
      </c>
      <c r="D291" s="9" t="s">
        <v>4</v>
      </c>
      <c r="E291" s="24">
        <f>E292+E325</f>
        <v>121278.50000000001</v>
      </c>
      <c r="F291" s="24">
        <f>F292+F325</f>
        <v>164780.89999999997</v>
      </c>
      <c r="G291" s="21">
        <f>G292+G325</f>
        <v>161983.09999999998</v>
      </c>
    </row>
    <row r="292" spans="2:7" s="2" customFormat="1" ht="78.75" x14ac:dyDescent="0.25">
      <c r="B292" s="8" t="s">
        <v>107</v>
      </c>
      <c r="C292" s="7" t="s">
        <v>386</v>
      </c>
      <c r="D292" s="7" t="s">
        <v>4</v>
      </c>
      <c r="E292" s="23">
        <f>E293+E304+E313+E322+E319+E316</f>
        <v>112444.70000000001</v>
      </c>
      <c r="F292" s="23">
        <f t="shared" ref="F292:G292" si="109">F293+F304+F313+F322+F319+F316</f>
        <v>155947.09999999998</v>
      </c>
      <c r="G292" s="23">
        <f t="shared" si="109"/>
        <v>153149.29999999999</v>
      </c>
    </row>
    <row r="293" spans="2:7" s="2" customFormat="1" ht="47.25" x14ac:dyDescent="0.25">
      <c r="B293" s="8" t="s">
        <v>32</v>
      </c>
      <c r="C293" s="7" t="s">
        <v>387</v>
      </c>
      <c r="D293" s="7" t="s">
        <v>4</v>
      </c>
      <c r="E293" s="23">
        <f>E302+E300+E298+E294+E296</f>
        <v>17521.100000000002</v>
      </c>
      <c r="F293" s="23">
        <f t="shared" ref="F293:G293" si="110">F302+F300+F298+F294+F296</f>
        <v>39926.9</v>
      </c>
      <c r="G293" s="23">
        <f t="shared" si="110"/>
        <v>39987.700000000004</v>
      </c>
    </row>
    <row r="294" spans="2:7" s="2" customFormat="1" ht="94.5" x14ac:dyDescent="0.25">
      <c r="B294" s="8" t="s">
        <v>197</v>
      </c>
      <c r="C294" s="7" t="s">
        <v>470</v>
      </c>
      <c r="D294" s="7" t="s">
        <v>4</v>
      </c>
      <c r="E294" s="23">
        <f>E295</f>
        <v>4820.6000000000004</v>
      </c>
      <c r="F294" s="23">
        <f t="shared" ref="F294:G294" si="111">F295</f>
        <v>29612.3</v>
      </c>
      <c r="G294" s="23">
        <f t="shared" si="111"/>
        <v>29612.3</v>
      </c>
    </row>
    <row r="295" spans="2:7" s="2" customFormat="1" ht="15.75" x14ac:dyDescent="0.25">
      <c r="B295" s="8" t="s">
        <v>1</v>
      </c>
      <c r="C295" s="7" t="s">
        <v>470</v>
      </c>
      <c r="D295" s="7" t="s">
        <v>5</v>
      </c>
      <c r="E295" s="23">
        <v>4820.6000000000004</v>
      </c>
      <c r="F295" s="23">
        <v>29612.3</v>
      </c>
      <c r="G295" s="23">
        <v>29612.3</v>
      </c>
    </row>
    <row r="296" spans="2:7" s="2" customFormat="1" ht="31.5" x14ac:dyDescent="0.25">
      <c r="B296" s="8" t="s">
        <v>170</v>
      </c>
      <c r="C296" s="7" t="s">
        <v>475</v>
      </c>
      <c r="D296" s="7" t="s">
        <v>4</v>
      </c>
      <c r="E296" s="23">
        <f>E297</f>
        <v>2650.8</v>
      </c>
      <c r="F296" s="23">
        <f t="shared" ref="F296:G296" si="112">F297</f>
        <v>2877.9</v>
      </c>
      <c r="G296" s="23">
        <f t="shared" si="112"/>
        <v>2768.8</v>
      </c>
    </row>
    <row r="297" spans="2:7" s="2" customFormat="1" ht="15.75" x14ac:dyDescent="0.25">
      <c r="B297" s="8" t="s">
        <v>1</v>
      </c>
      <c r="C297" s="7" t="s">
        <v>475</v>
      </c>
      <c r="D297" s="7" t="s">
        <v>5</v>
      </c>
      <c r="E297" s="23">
        <v>2650.8</v>
      </c>
      <c r="F297" s="23">
        <v>2877.9</v>
      </c>
      <c r="G297" s="23">
        <v>2768.8</v>
      </c>
    </row>
    <row r="298" spans="2:7" s="2" customFormat="1" ht="39.75" customHeight="1" x14ac:dyDescent="0.25">
      <c r="B298" s="8" t="s">
        <v>176</v>
      </c>
      <c r="C298" s="7" t="s">
        <v>388</v>
      </c>
      <c r="D298" s="7" t="s">
        <v>4</v>
      </c>
      <c r="E298" s="28">
        <f>E299</f>
        <v>220.8</v>
      </c>
      <c r="F298" s="28">
        <f>F299</f>
        <v>122.1</v>
      </c>
      <c r="G298" s="28">
        <f>G299</f>
        <v>123.9</v>
      </c>
    </row>
    <row r="299" spans="2:7" s="2" customFormat="1" ht="15.75" x14ac:dyDescent="0.25">
      <c r="B299" s="8" t="s">
        <v>1</v>
      </c>
      <c r="C299" s="7" t="s">
        <v>388</v>
      </c>
      <c r="D299" s="7" t="s">
        <v>5</v>
      </c>
      <c r="E299" s="28">
        <v>220.8</v>
      </c>
      <c r="F299" s="28">
        <v>122.1</v>
      </c>
      <c r="G299" s="28">
        <v>123.9</v>
      </c>
    </row>
    <row r="300" spans="2:7" s="2" customFormat="1" ht="51" customHeight="1" x14ac:dyDescent="0.25">
      <c r="B300" s="8" t="s">
        <v>135</v>
      </c>
      <c r="C300" s="7" t="s">
        <v>389</v>
      </c>
      <c r="D300" s="7" t="s">
        <v>4</v>
      </c>
      <c r="E300" s="23">
        <f>E301</f>
        <v>4277.1000000000004</v>
      </c>
      <c r="F300" s="23">
        <f t="shared" ref="F300:G300" si="113">F301</f>
        <v>5277.9</v>
      </c>
      <c r="G300" s="22">
        <f t="shared" si="113"/>
        <v>5356.7</v>
      </c>
    </row>
    <row r="301" spans="2:7" s="2" customFormat="1" ht="26.25" customHeight="1" x14ac:dyDescent="0.25">
      <c r="B301" s="8" t="s">
        <v>1</v>
      </c>
      <c r="C301" s="7" t="s">
        <v>389</v>
      </c>
      <c r="D301" s="7" t="s">
        <v>5</v>
      </c>
      <c r="E301" s="23">
        <v>4277.1000000000004</v>
      </c>
      <c r="F301" s="23">
        <v>5277.9</v>
      </c>
      <c r="G301" s="22">
        <v>5356.7</v>
      </c>
    </row>
    <row r="302" spans="2:7" s="2" customFormat="1" ht="31.5" x14ac:dyDescent="0.25">
      <c r="B302" s="8" t="s">
        <v>170</v>
      </c>
      <c r="C302" s="7" t="s">
        <v>390</v>
      </c>
      <c r="D302" s="7" t="s">
        <v>4</v>
      </c>
      <c r="E302" s="28">
        <f>E303</f>
        <v>5551.8</v>
      </c>
      <c r="F302" s="28">
        <f>F303</f>
        <v>2036.7</v>
      </c>
      <c r="G302" s="28">
        <f>G303</f>
        <v>2126</v>
      </c>
    </row>
    <row r="303" spans="2:7" s="2" customFormat="1" ht="15.75" x14ac:dyDescent="0.25">
      <c r="B303" s="8" t="s">
        <v>1</v>
      </c>
      <c r="C303" s="7" t="s">
        <v>390</v>
      </c>
      <c r="D303" s="7" t="s">
        <v>5</v>
      </c>
      <c r="E303" s="28">
        <v>5551.8</v>
      </c>
      <c r="F303" s="28">
        <v>2036.7</v>
      </c>
      <c r="G303" s="28">
        <v>2126</v>
      </c>
    </row>
    <row r="304" spans="2:7" s="2" customFormat="1" ht="47.25" x14ac:dyDescent="0.25">
      <c r="B304" s="8" t="s">
        <v>33</v>
      </c>
      <c r="C304" s="7" t="s">
        <v>391</v>
      </c>
      <c r="D304" s="7" t="s">
        <v>4</v>
      </c>
      <c r="E304" s="28">
        <f>E309+E311+E305+E307</f>
        <v>61354.100000000006</v>
      </c>
      <c r="F304" s="28">
        <f>F309+F311+F305+F307</f>
        <v>81389.899999999994</v>
      </c>
      <c r="G304" s="28">
        <f>G309+G311+G305+G307</f>
        <v>81160.800000000003</v>
      </c>
    </row>
    <row r="305" spans="2:7" s="2" customFormat="1" ht="15.75" x14ac:dyDescent="0.25">
      <c r="B305" s="8" t="s">
        <v>198</v>
      </c>
      <c r="C305" s="7" t="s">
        <v>392</v>
      </c>
      <c r="D305" s="7" t="s">
        <v>4</v>
      </c>
      <c r="E305" s="28">
        <f>E306</f>
        <v>1988.8</v>
      </c>
      <c r="F305" s="28">
        <f>F306</f>
        <v>2227.1999999999998</v>
      </c>
      <c r="G305" s="28">
        <f>G306</f>
        <v>2227.1999999999998</v>
      </c>
    </row>
    <row r="306" spans="2:7" s="2" customFormat="1" ht="15.75" x14ac:dyDescent="0.25">
      <c r="B306" s="8" t="s">
        <v>1</v>
      </c>
      <c r="C306" s="7" t="s">
        <v>392</v>
      </c>
      <c r="D306" s="7" t="s">
        <v>5</v>
      </c>
      <c r="E306" s="28">
        <v>1988.8</v>
      </c>
      <c r="F306" s="28">
        <v>2227.1999999999998</v>
      </c>
      <c r="G306" s="28">
        <v>2227.1999999999998</v>
      </c>
    </row>
    <row r="307" spans="2:7" s="2" customFormat="1" ht="47.25" x14ac:dyDescent="0.25">
      <c r="B307" s="8" t="s">
        <v>171</v>
      </c>
      <c r="C307" s="7" t="s">
        <v>476</v>
      </c>
      <c r="D307" s="7" t="s">
        <v>4</v>
      </c>
      <c r="E307" s="28">
        <f>E308</f>
        <v>17959.2</v>
      </c>
      <c r="F307" s="28">
        <f t="shared" ref="F307:G307" si="114">F308</f>
        <v>26899.5</v>
      </c>
      <c r="G307" s="28">
        <f t="shared" si="114"/>
        <v>25722.7</v>
      </c>
    </row>
    <row r="308" spans="2:7" s="2" customFormat="1" ht="15.75" x14ac:dyDescent="0.25">
      <c r="B308" s="8" t="s">
        <v>1</v>
      </c>
      <c r="C308" s="7" t="s">
        <v>476</v>
      </c>
      <c r="D308" s="7" t="s">
        <v>5</v>
      </c>
      <c r="E308" s="28">
        <v>17959.2</v>
      </c>
      <c r="F308" s="28">
        <v>26899.5</v>
      </c>
      <c r="G308" s="28">
        <v>25722.7</v>
      </c>
    </row>
    <row r="309" spans="2:7" s="2" customFormat="1" ht="36.75" customHeight="1" x14ac:dyDescent="0.25">
      <c r="B309" s="8" t="s">
        <v>171</v>
      </c>
      <c r="C309" s="7" t="s">
        <v>393</v>
      </c>
      <c r="D309" s="7" t="s">
        <v>4</v>
      </c>
      <c r="E309" s="28">
        <f>E310</f>
        <v>35132.199999999997</v>
      </c>
      <c r="F309" s="28">
        <f t="shared" ref="F309:G309" si="115">F310</f>
        <v>30552</v>
      </c>
      <c r="G309" s="28">
        <f t="shared" si="115"/>
        <v>31861.4</v>
      </c>
    </row>
    <row r="310" spans="2:7" s="2" customFormat="1" ht="18.75" customHeight="1" x14ac:dyDescent="0.25">
      <c r="B310" s="8" t="s">
        <v>1</v>
      </c>
      <c r="C310" s="7" t="s">
        <v>393</v>
      </c>
      <c r="D310" s="7" t="s">
        <v>5</v>
      </c>
      <c r="E310" s="28">
        <v>35132.199999999997</v>
      </c>
      <c r="F310" s="28">
        <v>30552</v>
      </c>
      <c r="G310" s="28">
        <v>31861.4</v>
      </c>
    </row>
    <row r="311" spans="2:7" s="2" customFormat="1" ht="31.5" x14ac:dyDescent="0.25">
      <c r="B311" s="8" t="s">
        <v>172</v>
      </c>
      <c r="C311" s="7" t="s">
        <v>477</v>
      </c>
      <c r="D311" s="7" t="s">
        <v>4</v>
      </c>
      <c r="E311" s="28">
        <f>E312</f>
        <v>6273.9</v>
      </c>
      <c r="F311" s="28">
        <f>F312</f>
        <v>21711.200000000001</v>
      </c>
      <c r="G311" s="28">
        <f>G312</f>
        <v>21349.5</v>
      </c>
    </row>
    <row r="312" spans="2:7" s="2" customFormat="1" ht="15.75" x14ac:dyDescent="0.25">
      <c r="B312" s="8" t="s">
        <v>1</v>
      </c>
      <c r="C312" s="7" t="s">
        <v>477</v>
      </c>
      <c r="D312" s="7" t="s">
        <v>5</v>
      </c>
      <c r="E312" s="28">
        <v>6273.9</v>
      </c>
      <c r="F312" s="28">
        <v>21711.200000000001</v>
      </c>
      <c r="G312" s="28">
        <v>21349.5</v>
      </c>
    </row>
    <row r="313" spans="2:7" s="2" customFormat="1" ht="69" customHeight="1" x14ac:dyDescent="0.25">
      <c r="B313" s="5" t="s">
        <v>73</v>
      </c>
      <c r="C313" s="7" t="s">
        <v>394</v>
      </c>
      <c r="D313" s="7" t="s">
        <v>4</v>
      </c>
      <c r="E313" s="23">
        <f>E314</f>
        <v>929</v>
      </c>
      <c r="F313" s="23">
        <f t="shared" ref="F313:G314" si="116">F314</f>
        <v>929</v>
      </c>
      <c r="G313" s="22">
        <f t="shared" si="116"/>
        <v>929</v>
      </c>
    </row>
    <row r="314" spans="2:7" s="2" customFormat="1" ht="138" customHeight="1" x14ac:dyDescent="0.25">
      <c r="B314" s="5" t="s">
        <v>92</v>
      </c>
      <c r="C314" s="7" t="s">
        <v>395</v>
      </c>
      <c r="D314" s="7" t="s">
        <v>4</v>
      </c>
      <c r="E314" s="23">
        <f>E315</f>
        <v>929</v>
      </c>
      <c r="F314" s="23">
        <f t="shared" si="116"/>
        <v>929</v>
      </c>
      <c r="G314" s="22">
        <f t="shared" si="116"/>
        <v>929</v>
      </c>
    </row>
    <row r="315" spans="2:7" s="2" customFormat="1" ht="31.5" x14ac:dyDescent="0.25">
      <c r="B315" s="5" t="s">
        <v>37</v>
      </c>
      <c r="C315" s="7" t="s">
        <v>395</v>
      </c>
      <c r="D315" s="7" t="s">
        <v>7</v>
      </c>
      <c r="E315" s="23">
        <v>929</v>
      </c>
      <c r="F315" s="23">
        <v>929</v>
      </c>
      <c r="G315" s="23">
        <v>929</v>
      </c>
    </row>
    <row r="316" spans="2:7" s="2" customFormat="1" ht="142.5" customHeight="1" x14ac:dyDescent="0.25">
      <c r="B316" s="5" t="s">
        <v>522</v>
      </c>
      <c r="C316" s="38">
        <v>1310700000</v>
      </c>
      <c r="D316" s="7" t="s">
        <v>4</v>
      </c>
      <c r="E316" s="23">
        <f>E317</f>
        <v>120.5</v>
      </c>
      <c r="F316" s="23">
        <f t="shared" ref="F316:G316" si="117">F317</f>
        <v>0</v>
      </c>
      <c r="G316" s="23">
        <f t="shared" si="117"/>
        <v>0</v>
      </c>
    </row>
    <row r="317" spans="2:7" s="2" customFormat="1" ht="47.25" customHeight="1" x14ac:dyDescent="0.25">
      <c r="B317" s="5" t="s">
        <v>523</v>
      </c>
      <c r="C317" s="38" t="s">
        <v>521</v>
      </c>
      <c r="D317" s="7" t="s">
        <v>4</v>
      </c>
      <c r="E317" s="23">
        <f>E318</f>
        <v>120.5</v>
      </c>
      <c r="F317" s="23">
        <f t="shared" ref="F317:G317" si="118">F318</f>
        <v>0</v>
      </c>
      <c r="G317" s="23">
        <f t="shared" si="118"/>
        <v>0</v>
      </c>
    </row>
    <row r="318" spans="2:7" s="2" customFormat="1" ht="31.5" x14ac:dyDescent="0.25">
      <c r="B318" s="5" t="s">
        <v>37</v>
      </c>
      <c r="C318" s="38" t="s">
        <v>521</v>
      </c>
      <c r="D318" s="7" t="s">
        <v>7</v>
      </c>
      <c r="E318" s="23">
        <v>120.5</v>
      </c>
      <c r="F318" s="23">
        <v>0</v>
      </c>
      <c r="G318" s="23">
        <v>0</v>
      </c>
    </row>
    <row r="319" spans="2:7" s="2" customFormat="1" ht="34.5" customHeight="1" x14ac:dyDescent="0.25">
      <c r="B319" s="8" t="s">
        <v>508</v>
      </c>
      <c r="C319" s="38">
        <v>1310800000</v>
      </c>
      <c r="D319" s="7" t="s">
        <v>4</v>
      </c>
      <c r="E319" s="23">
        <f>E320</f>
        <v>270</v>
      </c>
      <c r="F319" s="23">
        <f t="shared" ref="F319:G319" si="119">F320</f>
        <v>0</v>
      </c>
      <c r="G319" s="23">
        <f t="shared" si="119"/>
        <v>0</v>
      </c>
    </row>
    <row r="320" spans="2:7" s="2" customFormat="1" ht="31.5" x14ac:dyDescent="0.25">
      <c r="B320" s="8" t="s">
        <v>509</v>
      </c>
      <c r="C320" s="38">
        <v>1310804000</v>
      </c>
      <c r="D320" s="7" t="s">
        <v>4</v>
      </c>
      <c r="E320" s="23">
        <f>E321</f>
        <v>270</v>
      </c>
      <c r="F320" s="23">
        <f t="shared" ref="F320:G320" si="120">F321</f>
        <v>0</v>
      </c>
      <c r="G320" s="23">
        <f t="shared" si="120"/>
        <v>0</v>
      </c>
    </row>
    <row r="321" spans="2:7" s="2" customFormat="1" ht="15.75" x14ac:dyDescent="0.25">
      <c r="B321" s="8" t="s">
        <v>510</v>
      </c>
      <c r="C321" s="38">
        <v>1310804000</v>
      </c>
      <c r="D321" s="7" t="s">
        <v>511</v>
      </c>
      <c r="E321" s="28">
        <v>270</v>
      </c>
      <c r="F321" s="28">
        <v>0</v>
      </c>
      <c r="G321" s="28">
        <v>0</v>
      </c>
    </row>
    <row r="322" spans="2:7" s="2" customFormat="1" ht="38.25" customHeight="1" x14ac:dyDescent="0.25">
      <c r="B322" s="8" t="s">
        <v>149</v>
      </c>
      <c r="C322" s="7" t="s">
        <v>396</v>
      </c>
      <c r="D322" s="7" t="s">
        <v>4</v>
      </c>
      <c r="E322" s="28">
        <f t="shared" ref="E322:G323" si="121">E323</f>
        <v>32250</v>
      </c>
      <c r="F322" s="28">
        <f t="shared" si="121"/>
        <v>33701.300000000003</v>
      </c>
      <c r="G322" s="28">
        <f t="shared" si="121"/>
        <v>31071.8</v>
      </c>
    </row>
    <row r="323" spans="2:7" s="2" customFormat="1" ht="38.25" customHeight="1" x14ac:dyDescent="0.25">
      <c r="B323" s="8" t="s">
        <v>173</v>
      </c>
      <c r="C323" s="7" t="s">
        <v>397</v>
      </c>
      <c r="D323" s="7" t="s">
        <v>4</v>
      </c>
      <c r="E323" s="28">
        <f t="shared" si="121"/>
        <v>32250</v>
      </c>
      <c r="F323" s="28">
        <f t="shared" si="121"/>
        <v>33701.300000000003</v>
      </c>
      <c r="G323" s="28">
        <f t="shared" si="121"/>
        <v>31071.8</v>
      </c>
    </row>
    <row r="324" spans="2:7" s="2" customFormat="1" ht="17.25" customHeight="1" x14ac:dyDescent="0.25">
      <c r="B324" s="8" t="s">
        <v>1</v>
      </c>
      <c r="C324" s="7" t="s">
        <v>397</v>
      </c>
      <c r="D324" s="7" t="s">
        <v>5</v>
      </c>
      <c r="E324" s="28">
        <v>32250</v>
      </c>
      <c r="F324" s="28">
        <v>33701.300000000003</v>
      </c>
      <c r="G324" s="28">
        <v>31071.8</v>
      </c>
    </row>
    <row r="325" spans="2:7" s="2" customFormat="1" ht="31.5" x14ac:dyDescent="0.25">
      <c r="B325" s="8" t="s">
        <v>34</v>
      </c>
      <c r="C325" s="7" t="s">
        <v>398</v>
      </c>
      <c r="D325" s="7" t="s">
        <v>4</v>
      </c>
      <c r="E325" s="23">
        <f t="shared" ref="E325:G326" si="122">E326</f>
        <v>8833.7999999999993</v>
      </c>
      <c r="F325" s="23">
        <f t="shared" si="122"/>
        <v>8833.7999999999993</v>
      </c>
      <c r="G325" s="22">
        <f t="shared" si="122"/>
        <v>8833.7999999999993</v>
      </c>
    </row>
    <row r="326" spans="2:7" s="2" customFormat="1" ht="31.5" x14ac:dyDescent="0.25">
      <c r="B326" s="8" t="s">
        <v>35</v>
      </c>
      <c r="C326" s="7" t="s">
        <v>399</v>
      </c>
      <c r="D326" s="7" t="s">
        <v>4</v>
      </c>
      <c r="E326" s="23">
        <f t="shared" si="122"/>
        <v>8833.7999999999993</v>
      </c>
      <c r="F326" s="23">
        <f t="shared" si="122"/>
        <v>8833.7999999999993</v>
      </c>
      <c r="G326" s="22">
        <f t="shared" si="122"/>
        <v>8833.7999999999993</v>
      </c>
    </row>
    <row r="327" spans="2:7" s="2" customFormat="1" ht="47.25" x14ac:dyDescent="0.25">
      <c r="B327" s="8" t="s">
        <v>93</v>
      </c>
      <c r="C327" s="7" t="s">
        <v>400</v>
      </c>
      <c r="D327" s="7" t="s">
        <v>4</v>
      </c>
      <c r="E327" s="23">
        <f>E328+E329</f>
        <v>8833.7999999999993</v>
      </c>
      <c r="F327" s="23">
        <f t="shared" ref="F327:G327" si="123">F328+F329</f>
        <v>8833.7999999999993</v>
      </c>
      <c r="G327" s="22">
        <f t="shared" si="123"/>
        <v>8833.7999999999993</v>
      </c>
    </row>
    <row r="328" spans="2:7" s="2" customFormat="1" ht="94.5" x14ac:dyDescent="0.25">
      <c r="B328" s="5" t="s">
        <v>36</v>
      </c>
      <c r="C328" s="7" t="s">
        <v>400</v>
      </c>
      <c r="D328" s="7" t="s">
        <v>6</v>
      </c>
      <c r="E328" s="28">
        <v>8234</v>
      </c>
      <c r="F328" s="28">
        <v>8234</v>
      </c>
      <c r="G328" s="28">
        <v>8234</v>
      </c>
    </row>
    <row r="329" spans="2:7" s="2" customFormat="1" ht="31.5" x14ac:dyDescent="0.25">
      <c r="B329" s="8" t="s">
        <v>37</v>
      </c>
      <c r="C329" s="7" t="s">
        <v>400</v>
      </c>
      <c r="D329" s="7">
        <v>200</v>
      </c>
      <c r="E329" s="28">
        <v>599.79999999999995</v>
      </c>
      <c r="F329" s="28">
        <v>599.79999999999995</v>
      </c>
      <c r="G329" s="28">
        <v>599.79999999999995</v>
      </c>
    </row>
    <row r="330" spans="2:7" s="2" customFormat="1" ht="70.5" customHeight="1" x14ac:dyDescent="0.25">
      <c r="B330" s="14" t="s">
        <v>108</v>
      </c>
      <c r="C330" s="10" t="s">
        <v>401</v>
      </c>
      <c r="D330" s="10" t="s">
        <v>4</v>
      </c>
      <c r="E330" s="21">
        <f>E331+E337</f>
        <v>25481.79</v>
      </c>
      <c r="F330" s="21">
        <f>F331+F337</f>
        <v>25523.899999999998</v>
      </c>
      <c r="G330" s="21">
        <f>G331+G337</f>
        <v>35523.899999999994</v>
      </c>
    </row>
    <row r="331" spans="2:7" s="2" customFormat="1" ht="63" x14ac:dyDescent="0.25">
      <c r="B331" s="14" t="s">
        <v>109</v>
      </c>
      <c r="C331" s="10" t="s">
        <v>402</v>
      </c>
      <c r="D331" s="10" t="s">
        <v>4</v>
      </c>
      <c r="E331" s="21">
        <f>E332</f>
        <v>4033.9</v>
      </c>
      <c r="F331" s="21">
        <f>F332</f>
        <v>5000</v>
      </c>
      <c r="G331" s="21">
        <f>G332</f>
        <v>15000</v>
      </c>
    </row>
    <row r="332" spans="2:7" s="2" customFormat="1" ht="47.25" x14ac:dyDescent="0.25">
      <c r="B332" s="1" t="s">
        <v>110</v>
      </c>
      <c r="C332" s="4" t="s">
        <v>403</v>
      </c>
      <c r="D332" s="4" t="s">
        <v>4</v>
      </c>
      <c r="E332" s="22">
        <f t="shared" ref="E332:G332" si="124">E333</f>
        <v>4033.9</v>
      </c>
      <c r="F332" s="22">
        <f t="shared" si="124"/>
        <v>5000</v>
      </c>
      <c r="G332" s="22">
        <f t="shared" si="124"/>
        <v>15000</v>
      </c>
    </row>
    <row r="333" spans="2:7" s="2" customFormat="1" ht="47.25" x14ac:dyDescent="0.25">
      <c r="B333" s="1" t="s">
        <v>111</v>
      </c>
      <c r="C333" s="4" t="s">
        <v>404</v>
      </c>
      <c r="D333" s="4" t="s">
        <v>4</v>
      </c>
      <c r="E333" s="22">
        <f>E335+E336+E334</f>
        <v>4033.9</v>
      </c>
      <c r="F333" s="22">
        <f t="shared" ref="F333:G333" si="125">F335+F336+F334</f>
        <v>5000</v>
      </c>
      <c r="G333" s="22">
        <f t="shared" si="125"/>
        <v>15000</v>
      </c>
    </row>
    <row r="334" spans="2:7" s="2" customFormat="1" ht="31.5" x14ac:dyDescent="0.25">
      <c r="B334" s="8" t="s">
        <v>37</v>
      </c>
      <c r="C334" s="4" t="s">
        <v>404</v>
      </c>
      <c r="D334" s="4" t="s">
        <v>7</v>
      </c>
      <c r="E334" s="22">
        <v>2550</v>
      </c>
      <c r="F334" s="22">
        <v>0</v>
      </c>
      <c r="G334" s="22">
        <v>0</v>
      </c>
    </row>
    <row r="335" spans="2:7" s="2" customFormat="1" ht="31.5" x14ac:dyDescent="0.25">
      <c r="B335" s="1" t="s">
        <v>24</v>
      </c>
      <c r="C335" s="4" t="s">
        <v>404</v>
      </c>
      <c r="D335" s="4" t="s">
        <v>25</v>
      </c>
      <c r="E335" s="22">
        <v>980</v>
      </c>
      <c r="F335" s="22">
        <v>0</v>
      </c>
      <c r="G335" s="22">
        <v>0</v>
      </c>
    </row>
    <row r="336" spans="2:7" s="2" customFormat="1" ht="15.75" x14ac:dyDescent="0.25">
      <c r="B336" s="1" t="s">
        <v>1</v>
      </c>
      <c r="C336" s="4" t="s">
        <v>404</v>
      </c>
      <c r="D336" s="4" t="s">
        <v>5</v>
      </c>
      <c r="E336" s="23">
        <v>503.9</v>
      </c>
      <c r="F336" s="23">
        <v>5000</v>
      </c>
      <c r="G336" s="22">
        <v>15000</v>
      </c>
    </row>
    <row r="337" spans="2:7" s="2" customFormat="1" ht="31.5" x14ac:dyDescent="0.25">
      <c r="B337" s="14" t="s">
        <v>46</v>
      </c>
      <c r="C337" s="10" t="s">
        <v>405</v>
      </c>
      <c r="D337" s="10" t="s">
        <v>4</v>
      </c>
      <c r="E337" s="21">
        <f t="shared" ref="E337:G338" si="126">E338</f>
        <v>21447.89</v>
      </c>
      <c r="F337" s="21">
        <f t="shared" si="126"/>
        <v>20523.899999999998</v>
      </c>
      <c r="G337" s="21">
        <f t="shared" si="126"/>
        <v>20523.899999999998</v>
      </c>
    </row>
    <row r="338" spans="2:7" s="2" customFormat="1" ht="47.25" x14ac:dyDescent="0.25">
      <c r="B338" s="1" t="s">
        <v>112</v>
      </c>
      <c r="C338" s="4" t="s">
        <v>406</v>
      </c>
      <c r="D338" s="4" t="s">
        <v>4</v>
      </c>
      <c r="E338" s="22">
        <f t="shared" si="126"/>
        <v>21447.89</v>
      </c>
      <c r="F338" s="22">
        <f t="shared" si="126"/>
        <v>20523.899999999998</v>
      </c>
      <c r="G338" s="22">
        <f t="shared" si="126"/>
        <v>20523.899999999998</v>
      </c>
    </row>
    <row r="339" spans="2:7" s="2" customFormat="1" ht="31.5" x14ac:dyDescent="0.25">
      <c r="B339" s="1" t="s">
        <v>47</v>
      </c>
      <c r="C339" s="4" t="s">
        <v>407</v>
      </c>
      <c r="D339" s="4" t="s">
        <v>4</v>
      </c>
      <c r="E339" s="22">
        <f>SUM(E340:E342)</f>
        <v>21447.89</v>
      </c>
      <c r="F339" s="22">
        <f>SUM(F340:F341)</f>
        <v>20523.899999999998</v>
      </c>
      <c r="G339" s="22">
        <f>SUM(G340:G341)</f>
        <v>20523.899999999998</v>
      </c>
    </row>
    <row r="340" spans="2:7" s="2" customFormat="1" ht="94.5" x14ac:dyDescent="0.25">
      <c r="B340" s="1" t="s">
        <v>0</v>
      </c>
      <c r="C340" s="4" t="s">
        <v>407</v>
      </c>
      <c r="D340" s="4">
        <v>100</v>
      </c>
      <c r="E340" s="28">
        <v>19456</v>
      </c>
      <c r="F340" s="28">
        <v>18598.099999999999</v>
      </c>
      <c r="G340" s="28">
        <v>18598.099999999999</v>
      </c>
    </row>
    <row r="341" spans="2:7" s="2" customFormat="1" ht="31.5" x14ac:dyDescent="0.25">
      <c r="B341" s="1" t="s">
        <v>37</v>
      </c>
      <c r="C341" s="4" t="s">
        <v>407</v>
      </c>
      <c r="D341" s="4">
        <v>200</v>
      </c>
      <c r="E341" s="28">
        <v>1991.8</v>
      </c>
      <c r="F341" s="28">
        <v>1925.8</v>
      </c>
      <c r="G341" s="28">
        <v>1925.8</v>
      </c>
    </row>
    <row r="342" spans="2:7" s="2" customFormat="1" ht="15.75" x14ac:dyDescent="0.25">
      <c r="B342" s="1" t="s">
        <v>1</v>
      </c>
      <c r="C342" s="4" t="s">
        <v>407</v>
      </c>
      <c r="D342" s="4" t="s">
        <v>5</v>
      </c>
      <c r="E342" s="28">
        <v>0.09</v>
      </c>
      <c r="F342" s="28">
        <v>0</v>
      </c>
      <c r="G342" s="28">
        <v>0</v>
      </c>
    </row>
    <row r="343" spans="2:7" s="2" customFormat="1" ht="69" customHeight="1" x14ac:dyDescent="0.25">
      <c r="B343" s="6" t="s">
        <v>142</v>
      </c>
      <c r="C343" s="9" t="s">
        <v>408</v>
      </c>
      <c r="D343" s="9" t="s">
        <v>4</v>
      </c>
      <c r="E343" s="24">
        <f>E344+E354</f>
        <v>2962.9</v>
      </c>
      <c r="F343" s="24">
        <f>F344+F354</f>
        <v>17598.599999999999</v>
      </c>
      <c r="G343" s="24">
        <f>G344+G354</f>
        <v>17712.2</v>
      </c>
    </row>
    <row r="344" spans="2:7" s="2" customFormat="1" ht="31.5" x14ac:dyDescent="0.25">
      <c r="B344" s="5" t="s">
        <v>189</v>
      </c>
      <c r="C344" s="7" t="s">
        <v>409</v>
      </c>
      <c r="D344" s="7" t="s">
        <v>4</v>
      </c>
      <c r="E344" s="23">
        <f>E345+E348+E351</f>
        <v>2673</v>
      </c>
      <c r="F344" s="23">
        <f t="shared" ref="F344:G344" si="127">F345+F348+F351</f>
        <v>17598.599999999999</v>
      </c>
      <c r="G344" s="23">
        <f t="shared" si="127"/>
        <v>17712.2</v>
      </c>
    </row>
    <row r="345" spans="2:7" s="2" customFormat="1" ht="78.75" x14ac:dyDescent="0.25">
      <c r="B345" s="5" t="s">
        <v>100</v>
      </c>
      <c r="C345" s="7" t="s">
        <v>410</v>
      </c>
      <c r="D345" s="7" t="s">
        <v>4</v>
      </c>
      <c r="E345" s="23">
        <f>E346</f>
        <v>0</v>
      </c>
      <c r="F345" s="23">
        <f t="shared" ref="F345:G346" si="128">F346</f>
        <v>2383.1999999999998</v>
      </c>
      <c r="G345" s="22">
        <f t="shared" si="128"/>
        <v>2496.8000000000002</v>
      </c>
    </row>
    <row r="346" spans="2:7" s="2" customFormat="1" ht="31.5" x14ac:dyDescent="0.25">
      <c r="B346" s="5" t="s">
        <v>101</v>
      </c>
      <c r="C346" s="7" t="s">
        <v>411</v>
      </c>
      <c r="D346" s="7" t="s">
        <v>4</v>
      </c>
      <c r="E346" s="23">
        <f>E347</f>
        <v>0</v>
      </c>
      <c r="F346" s="23">
        <f t="shared" si="128"/>
        <v>2383.1999999999998</v>
      </c>
      <c r="G346" s="22">
        <f t="shared" si="128"/>
        <v>2496.8000000000002</v>
      </c>
    </row>
    <row r="347" spans="2:7" s="2" customFormat="1" ht="31.5" x14ac:dyDescent="0.25">
      <c r="B347" s="5" t="s">
        <v>37</v>
      </c>
      <c r="C347" s="7" t="s">
        <v>411</v>
      </c>
      <c r="D347" s="7" t="s">
        <v>7</v>
      </c>
      <c r="E347" s="23">
        <v>0</v>
      </c>
      <c r="F347" s="23">
        <v>2383.1999999999998</v>
      </c>
      <c r="G347" s="23">
        <v>2496.8000000000002</v>
      </c>
    </row>
    <row r="348" spans="2:7" s="2" customFormat="1" ht="47.25" x14ac:dyDescent="0.25">
      <c r="B348" s="5" t="s">
        <v>102</v>
      </c>
      <c r="C348" s="7" t="s">
        <v>412</v>
      </c>
      <c r="D348" s="7" t="s">
        <v>4</v>
      </c>
      <c r="E348" s="23">
        <f>E349</f>
        <v>0</v>
      </c>
      <c r="F348" s="23">
        <f t="shared" ref="F348:G348" si="129">F349</f>
        <v>15215.4</v>
      </c>
      <c r="G348" s="22">
        <f t="shared" si="129"/>
        <v>15215.4</v>
      </c>
    </row>
    <row r="349" spans="2:7" s="2" customFormat="1" ht="31.5" x14ac:dyDescent="0.25">
      <c r="B349" s="5" t="s">
        <v>103</v>
      </c>
      <c r="C349" s="7" t="s">
        <v>413</v>
      </c>
      <c r="D349" s="7" t="s">
        <v>4</v>
      </c>
      <c r="E349" s="23">
        <f>E350</f>
        <v>0</v>
      </c>
      <c r="F349" s="23">
        <f t="shared" ref="F349:G349" si="130">F350</f>
        <v>15215.4</v>
      </c>
      <c r="G349" s="22">
        <f t="shared" si="130"/>
        <v>15215.4</v>
      </c>
    </row>
    <row r="350" spans="2:7" s="2" customFormat="1" ht="31.5" x14ac:dyDescent="0.25">
      <c r="B350" s="5" t="s">
        <v>37</v>
      </c>
      <c r="C350" s="7" t="s">
        <v>413</v>
      </c>
      <c r="D350" s="7" t="s">
        <v>7</v>
      </c>
      <c r="E350" s="23">
        <v>0</v>
      </c>
      <c r="F350" s="23">
        <v>15215.4</v>
      </c>
      <c r="G350" s="23">
        <v>15215.4</v>
      </c>
    </row>
    <row r="351" spans="2:7" s="2" customFormat="1" ht="47.25" x14ac:dyDescent="0.25">
      <c r="B351" s="5" t="s">
        <v>133</v>
      </c>
      <c r="C351" s="7" t="s">
        <v>414</v>
      </c>
      <c r="D351" s="7" t="s">
        <v>4</v>
      </c>
      <c r="E351" s="23">
        <f>E352</f>
        <v>2673</v>
      </c>
      <c r="F351" s="23">
        <f t="shared" ref="F351:G352" si="131">F352</f>
        <v>0</v>
      </c>
      <c r="G351" s="22">
        <f t="shared" si="131"/>
        <v>0</v>
      </c>
    </row>
    <row r="352" spans="2:7" s="2" customFormat="1" ht="31.5" x14ac:dyDescent="0.25">
      <c r="B352" s="5" t="s">
        <v>134</v>
      </c>
      <c r="C352" s="7" t="s">
        <v>471</v>
      </c>
      <c r="D352" s="7" t="s">
        <v>4</v>
      </c>
      <c r="E352" s="23">
        <f>E353</f>
        <v>2673</v>
      </c>
      <c r="F352" s="23">
        <f t="shared" si="131"/>
        <v>0</v>
      </c>
      <c r="G352" s="22">
        <f t="shared" si="131"/>
        <v>0</v>
      </c>
    </row>
    <row r="353" spans="2:7" s="2" customFormat="1" ht="31.5" x14ac:dyDescent="0.25">
      <c r="B353" s="5" t="s">
        <v>37</v>
      </c>
      <c r="C353" s="7" t="s">
        <v>471</v>
      </c>
      <c r="D353" s="7" t="s">
        <v>7</v>
      </c>
      <c r="E353" s="23">
        <v>2673</v>
      </c>
      <c r="F353" s="23">
        <v>0</v>
      </c>
      <c r="G353" s="22">
        <v>0</v>
      </c>
    </row>
    <row r="354" spans="2:7" s="2" customFormat="1" ht="47.25" x14ac:dyDescent="0.25">
      <c r="B354" s="8" t="s">
        <v>150</v>
      </c>
      <c r="C354" s="7" t="s">
        <v>415</v>
      </c>
      <c r="D354" s="7" t="s">
        <v>4</v>
      </c>
      <c r="E354" s="28">
        <f t="shared" ref="E354:G356" si="132">E355</f>
        <v>289.89999999999998</v>
      </c>
      <c r="F354" s="28">
        <f t="shared" si="132"/>
        <v>0</v>
      </c>
      <c r="G354" s="28">
        <f t="shared" si="132"/>
        <v>0</v>
      </c>
    </row>
    <row r="355" spans="2:7" s="2" customFormat="1" ht="31.5" x14ac:dyDescent="0.25">
      <c r="B355" s="8" t="s">
        <v>151</v>
      </c>
      <c r="C355" s="7" t="s">
        <v>416</v>
      </c>
      <c r="D355" s="7" t="s">
        <v>4</v>
      </c>
      <c r="E355" s="28">
        <f t="shared" si="132"/>
        <v>289.89999999999998</v>
      </c>
      <c r="F355" s="28">
        <f t="shared" si="132"/>
        <v>0</v>
      </c>
      <c r="G355" s="28">
        <f t="shared" si="132"/>
        <v>0</v>
      </c>
    </row>
    <row r="356" spans="2:7" s="2" customFormat="1" ht="31.5" x14ac:dyDescent="0.25">
      <c r="B356" s="8" t="s">
        <v>152</v>
      </c>
      <c r="C356" s="7" t="s">
        <v>417</v>
      </c>
      <c r="D356" s="7" t="s">
        <v>4</v>
      </c>
      <c r="E356" s="28">
        <f t="shared" si="132"/>
        <v>289.89999999999998</v>
      </c>
      <c r="F356" s="28">
        <f t="shared" si="132"/>
        <v>0</v>
      </c>
      <c r="G356" s="28">
        <f t="shared" si="132"/>
        <v>0</v>
      </c>
    </row>
    <row r="357" spans="2:7" s="2" customFormat="1" ht="47.25" x14ac:dyDescent="0.25">
      <c r="B357" s="8" t="s">
        <v>2</v>
      </c>
      <c r="C357" s="7" t="s">
        <v>417</v>
      </c>
      <c r="D357" s="7" t="s">
        <v>8</v>
      </c>
      <c r="E357" s="28">
        <v>289.89999999999998</v>
      </c>
      <c r="F357" s="28">
        <v>0</v>
      </c>
      <c r="G357" s="28">
        <v>0</v>
      </c>
    </row>
    <row r="358" spans="2:7" s="2" customFormat="1" ht="70.5" customHeight="1" x14ac:dyDescent="0.25">
      <c r="B358" s="6" t="s">
        <v>74</v>
      </c>
      <c r="C358" s="9" t="s">
        <v>418</v>
      </c>
      <c r="D358" s="9" t="s">
        <v>4</v>
      </c>
      <c r="E358" s="24">
        <f t="shared" ref="E358:G358" si="133">E359</f>
        <v>14617.5</v>
      </c>
      <c r="F358" s="24">
        <f t="shared" si="133"/>
        <v>16604</v>
      </c>
      <c r="G358" s="21">
        <f t="shared" si="133"/>
        <v>12805</v>
      </c>
    </row>
    <row r="359" spans="2:7" s="2" customFormat="1" ht="31.5" x14ac:dyDescent="0.25">
      <c r="B359" s="5" t="s">
        <v>75</v>
      </c>
      <c r="C359" s="7" t="s">
        <v>419</v>
      </c>
      <c r="D359" s="7" t="s">
        <v>4</v>
      </c>
      <c r="E359" s="28">
        <f>E360+E363</f>
        <v>14617.5</v>
      </c>
      <c r="F359" s="28">
        <f>F360+F363</f>
        <v>16604</v>
      </c>
      <c r="G359" s="28">
        <f>G360+G363</f>
        <v>12805</v>
      </c>
    </row>
    <row r="360" spans="2:7" s="2" customFormat="1" ht="84.75" customHeight="1" x14ac:dyDescent="0.25">
      <c r="B360" s="5" t="s">
        <v>123</v>
      </c>
      <c r="C360" s="7" t="s">
        <v>420</v>
      </c>
      <c r="D360" s="7" t="s">
        <v>4</v>
      </c>
      <c r="E360" s="28">
        <f>E361</f>
        <v>14613.5</v>
      </c>
      <c r="F360" s="28">
        <f t="shared" ref="F360:G360" si="134">F361</f>
        <v>16600</v>
      </c>
      <c r="G360" s="28">
        <f t="shared" si="134"/>
        <v>12800</v>
      </c>
    </row>
    <row r="361" spans="2:7" s="2" customFormat="1" ht="94.5" x14ac:dyDescent="0.25">
      <c r="B361" s="5" t="s">
        <v>153</v>
      </c>
      <c r="C361" s="7" t="s">
        <v>421</v>
      </c>
      <c r="D361" s="7" t="s">
        <v>4</v>
      </c>
      <c r="E361" s="28">
        <f>E362</f>
        <v>14613.5</v>
      </c>
      <c r="F361" s="28">
        <f>F362</f>
        <v>16600</v>
      </c>
      <c r="G361" s="28">
        <f>G362</f>
        <v>12800</v>
      </c>
    </row>
    <row r="362" spans="2:7" s="2" customFormat="1" ht="31.5" x14ac:dyDescent="0.25">
      <c r="B362" s="5" t="s">
        <v>37</v>
      </c>
      <c r="C362" s="7" t="s">
        <v>421</v>
      </c>
      <c r="D362" s="7" t="s">
        <v>7</v>
      </c>
      <c r="E362" s="28">
        <v>14613.5</v>
      </c>
      <c r="F362" s="28">
        <v>16600</v>
      </c>
      <c r="G362" s="28">
        <v>12800</v>
      </c>
    </row>
    <row r="363" spans="2:7" s="2" customFormat="1" ht="63" x14ac:dyDescent="0.25">
      <c r="B363" s="29" t="s">
        <v>154</v>
      </c>
      <c r="C363" s="7" t="s">
        <v>422</v>
      </c>
      <c r="D363" s="7" t="s">
        <v>4</v>
      </c>
      <c r="E363" s="28">
        <f t="shared" ref="E363:G364" si="135">E364</f>
        <v>4</v>
      </c>
      <c r="F363" s="28">
        <f t="shared" si="135"/>
        <v>4</v>
      </c>
      <c r="G363" s="28">
        <f t="shared" si="135"/>
        <v>5</v>
      </c>
    </row>
    <row r="364" spans="2:7" s="2" customFormat="1" ht="63" x14ac:dyDescent="0.25">
      <c r="B364" s="29" t="s">
        <v>155</v>
      </c>
      <c r="C364" s="7" t="s">
        <v>423</v>
      </c>
      <c r="D364" s="7" t="s">
        <v>4</v>
      </c>
      <c r="E364" s="28">
        <f t="shared" si="135"/>
        <v>4</v>
      </c>
      <c r="F364" s="28">
        <f t="shared" si="135"/>
        <v>4</v>
      </c>
      <c r="G364" s="28">
        <f t="shared" si="135"/>
        <v>5</v>
      </c>
    </row>
    <row r="365" spans="2:7" s="2" customFormat="1" ht="31.5" x14ac:dyDescent="0.25">
      <c r="B365" s="5" t="s">
        <v>37</v>
      </c>
      <c r="C365" s="7" t="s">
        <v>423</v>
      </c>
      <c r="D365" s="7" t="s">
        <v>7</v>
      </c>
      <c r="E365" s="28">
        <v>4</v>
      </c>
      <c r="F365" s="28">
        <v>4</v>
      </c>
      <c r="G365" s="28">
        <v>5</v>
      </c>
    </row>
    <row r="366" spans="2:7" s="2" customFormat="1" ht="32.25" customHeight="1" x14ac:dyDescent="0.25">
      <c r="B366" s="14" t="s">
        <v>48</v>
      </c>
      <c r="C366" s="10" t="s">
        <v>424</v>
      </c>
      <c r="D366" s="10" t="s">
        <v>4</v>
      </c>
      <c r="E366" s="21">
        <f>E367</f>
        <v>291692.3</v>
      </c>
      <c r="F366" s="21">
        <f t="shared" ref="F366:G366" si="136">F367</f>
        <v>207427.80000000005</v>
      </c>
      <c r="G366" s="21">
        <f t="shared" si="136"/>
        <v>230884.2</v>
      </c>
    </row>
    <row r="367" spans="2:7" s="2" customFormat="1" ht="26.25" customHeight="1" x14ac:dyDescent="0.25">
      <c r="B367" s="14" t="s">
        <v>49</v>
      </c>
      <c r="C367" s="10" t="s">
        <v>425</v>
      </c>
      <c r="D367" s="10" t="s">
        <v>4</v>
      </c>
      <c r="E367" s="21">
        <f>E368+E381+E390+E393</f>
        <v>291692.3</v>
      </c>
      <c r="F367" s="21">
        <f t="shared" ref="F367:G367" si="137">F368+F381+F390+F393</f>
        <v>207427.80000000005</v>
      </c>
      <c r="G367" s="21">
        <f t="shared" si="137"/>
        <v>230884.2</v>
      </c>
    </row>
    <row r="368" spans="2:7" s="2" customFormat="1" ht="21" customHeight="1" x14ac:dyDescent="0.25">
      <c r="B368" s="14" t="s">
        <v>18</v>
      </c>
      <c r="C368" s="10" t="s">
        <v>426</v>
      </c>
      <c r="D368" s="10" t="s">
        <v>4</v>
      </c>
      <c r="E368" s="21">
        <f>E369+E375+E378+E373</f>
        <v>94273.500000000015</v>
      </c>
      <c r="F368" s="21">
        <f t="shared" ref="F368:G368" si="138">F369+F375+F378+F373</f>
        <v>90192.3</v>
      </c>
      <c r="G368" s="21">
        <f t="shared" si="138"/>
        <v>90229.4</v>
      </c>
    </row>
    <row r="369" spans="2:7" s="2" customFormat="1" ht="31.5" x14ac:dyDescent="0.25">
      <c r="B369" s="15" t="s">
        <v>15</v>
      </c>
      <c r="C369" s="4" t="s">
        <v>427</v>
      </c>
      <c r="D369" s="4" t="s">
        <v>4</v>
      </c>
      <c r="E369" s="22">
        <f>SUM(E370:E371)+E372</f>
        <v>89372.200000000012</v>
      </c>
      <c r="F369" s="22">
        <f t="shared" ref="F369:G369" si="139">SUM(F370:F371)+F372</f>
        <v>86140.3</v>
      </c>
      <c r="G369" s="22">
        <f t="shared" si="139"/>
        <v>86177.4</v>
      </c>
    </row>
    <row r="370" spans="2:7" s="2" customFormat="1" ht="94.5" x14ac:dyDescent="0.25">
      <c r="B370" s="1" t="s">
        <v>0</v>
      </c>
      <c r="C370" s="4" t="s">
        <v>427</v>
      </c>
      <c r="D370" s="4" t="s">
        <v>6</v>
      </c>
      <c r="E370" s="22">
        <v>83058.100000000006</v>
      </c>
      <c r="F370" s="22">
        <v>80786.3</v>
      </c>
      <c r="G370" s="22">
        <v>80823.399999999994</v>
      </c>
    </row>
    <row r="371" spans="2:7" s="2" customFormat="1" ht="31.5" x14ac:dyDescent="0.25">
      <c r="B371" s="1" t="s">
        <v>37</v>
      </c>
      <c r="C371" s="4" t="s">
        <v>427</v>
      </c>
      <c r="D371" s="4" t="s">
        <v>7</v>
      </c>
      <c r="E371" s="22">
        <v>6308.3</v>
      </c>
      <c r="F371" s="22">
        <v>5354</v>
      </c>
      <c r="G371" s="22">
        <v>5354</v>
      </c>
    </row>
    <row r="372" spans="2:7" s="2" customFormat="1" ht="15.75" x14ac:dyDescent="0.25">
      <c r="B372" s="1" t="s">
        <v>1</v>
      </c>
      <c r="C372" s="4" t="s">
        <v>427</v>
      </c>
      <c r="D372" s="4" t="s">
        <v>5</v>
      </c>
      <c r="E372" s="22">
        <v>5.8</v>
      </c>
      <c r="F372" s="22">
        <v>0</v>
      </c>
      <c r="G372" s="22">
        <v>0</v>
      </c>
    </row>
    <row r="373" spans="2:7" s="2" customFormat="1" ht="15.75" x14ac:dyDescent="0.25">
      <c r="B373" s="5" t="s">
        <v>77</v>
      </c>
      <c r="C373" s="7" t="s">
        <v>428</v>
      </c>
      <c r="D373" s="7" t="s">
        <v>4</v>
      </c>
      <c r="E373" s="23">
        <f>E374</f>
        <v>3468.7</v>
      </c>
      <c r="F373" s="23">
        <f>F374</f>
        <v>2619.4</v>
      </c>
      <c r="G373" s="22">
        <f>G374</f>
        <v>2619.4</v>
      </c>
    </row>
    <row r="374" spans="2:7" s="2" customFormat="1" ht="94.5" x14ac:dyDescent="0.25">
      <c r="B374" s="5" t="s">
        <v>0</v>
      </c>
      <c r="C374" s="7" t="s">
        <v>428</v>
      </c>
      <c r="D374" s="7" t="s">
        <v>6</v>
      </c>
      <c r="E374" s="23">
        <v>3468.7</v>
      </c>
      <c r="F374" s="23">
        <v>2619.4</v>
      </c>
      <c r="G374" s="23">
        <v>2619.4</v>
      </c>
    </row>
    <row r="375" spans="2:7" s="2" customFormat="1" ht="63" x14ac:dyDescent="0.25">
      <c r="B375" s="1" t="s">
        <v>94</v>
      </c>
      <c r="C375" s="4" t="s">
        <v>429</v>
      </c>
      <c r="D375" s="4" t="s">
        <v>4</v>
      </c>
      <c r="E375" s="22">
        <f>E376+E377</f>
        <v>716.80000000000007</v>
      </c>
      <c r="F375" s="22">
        <f>F376+F377</f>
        <v>716.8</v>
      </c>
      <c r="G375" s="22">
        <f>G376+G377</f>
        <v>716.8</v>
      </c>
    </row>
    <row r="376" spans="2:7" s="2" customFormat="1" ht="94.5" x14ac:dyDescent="0.25">
      <c r="B376" s="1" t="s">
        <v>0</v>
      </c>
      <c r="C376" s="4" t="s">
        <v>429</v>
      </c>
      <c r="D376" s="4" t="s">
        <v>6</v>
      </c>
      <c r="E376" s="23">
        <v>714.7</v>
      </c>
      <c r="F376" s="23">
        <v>682.5</v>
      </c>
      <c r="G376" s="23">
        <v>682.5</v>
      </c>
    </row>
    <row r="377" spans="2:7" s="2" customFormat="1" ht="31.5" x14ac:dyDescent="0.25">
      <c r="B377" s="1" t="s">
        <v>37</v>
      </c>
      <c r="C377" s="4" t="s">
        <v>429</v>
      </c>
      <c r="D377" s="4" t="s">
        <v>7</v>
      </c>
      <c r="E377" s="23">
        <v>2.1</v>
      </c>
      <c r="F377" s="23">
        <v>34.299999999999997</v>
      </c>
      <c r="G377" s="23">
        <v>34.299999999999997</v>
      </c>
    </row>
    <row r="378" spans="2:7" s="2" customFormat="1" ht="63" x14ac:dyDescent="0.25">
      <c r="B378" s="1" t="s">
        <v>95</v>
      </c>
      <c r="C378" s="4" t="s">
        <v>430</v>
      </c>
      <c r="D378" s="4" t="s">
        <v>4</v>
      </c>
      <c r="E378" s="22">
        <f>E379+E380</f>
        <v>715.80000000000007</v>
      </c>
      <c r="F378" s="22">
        <f>F379+F380</f>
        <v>715.8</v>
      </c>
      <c r="G378" s="22">
        <f>G379+G380</f>
        <v>715.8</v>
      </c>
    </row>
    <row r="379" spans="2:7" s="2" customFormat="1" ht="94.5" x14ac:dyDescent="0.25">
      <c r="B379" s="1" t="s">
        <v>0</v>
      </c>
      <c r="C379" s="4" t="s">
        <v>430</v>
      </c>
      <c r="D379" s="4" t="s">
        <v>6</v>
      </c>
      <c r="E379" s="23">
        <v>713.1</v>
      </c>
      <c r="F379" s="23">
        <v>682.5</v>
      </c>
      <c r="G379" s="23">
        <v>682.5</v>
      </c>
    </row>
    <row r="380" spans="2:7" s="2" customFormat="1" ht="31.5" x14ac:dyDescent="0.25">
      <c r="B380" s="1" t="s">
        <v>37</v>
      </c>
      <c r="C380" s="4" t="s">
        <v>430</v>
      </c>
      <c r="D380" s="4" t="s">
        <v>7</v>
      </c>
      <c r="E380" s="23">
        <v>2.7</v>
      </c>
      <c r="F380" s="23">
        <v>33.299999999999997</v>
      </c>
      <c r="G380" s="23">
        <v>33.299999999999997</v>
      </c>
    </row>
    <row r="381" spans="2:7" s="2" customFormat="1" ht="15.75" x14ac:dyDescent="0.25">
      <c r="B381" s="14" t="s">
        <v>50</v>
      </c>
      <c r="C381" s="10" t="s">
        <v>431</v>
      </c>
      <c r="D381" s="10" t="s">
        <v>4</v>
      </c>
      <c r="E381" s="21">
        <f>E382+E387</f>
        <v>73808.999999999985</v>
      </c>
      <c r="F381" s="21">
        <f t="shared" ref="F381:G381" si="140">F382+F387</f>
        <v>74870.600000000006</v>
      </c>
      <c r="G381" s="21">
        <f t="shared" si="140"/>
        <v>76246.600000000006</v>
      </c>
    </row>
    <row r="382" spans="2:7" s="2" customFormat="1" ht="47.25" x14ac:dyDescent="0.25">
      <c r="B382" s="1" t="s">
        <v>51</v>
      </c>
      <c r="C382" s="4" t="s">
        <v>432</v>
      </c>
      <c r="D382" s="4" t="s">
        <v>4</v>
      </c>
      <c r="E382" s="22">
        <f>SUM(E383:E386)</f>
        <v>66394.999999999985</v>
      </c>
      <c r="F382" s="22">
        <f>SUM(F383:F386)</f>
        <v>67571</v>
      </c>
      <c r="G382" s="22">
        <f>SUM(G383:G386)</f>
        <v>68947</v>
      </c>
    </row>
    <row r="383" spans="2:7" s="2" customFormat="1" ht="94.5" x14ac:dyDescent="0.25">
      <c r="B383" s="5" t="s">
        <v>0</v>
      </c>
      <c r="C383" s="4" t="s">
        <v>432</v>
      </c>
      <c r="D383" s="4" t="s">
        <v>6</v>
      </c>
      <c r="E383" s="23">
        <v>19250.099999999999</v>
      </c>
      <c r="F383" s="23">
        <v>16736.3</v>
      </c>
      <c r="G383" s="23">
        <v>16736.3</v>
      </c>
    </row>
    <row r="384" spans="2:7" s="2" customFormat="1" ht="31.5" x14ac:dyDescent="0.25">
      <c r="B384" s="5" t="s">
        <v>37</v>
      </c>
      <c r="C384" s="4" t="s">
        <v>432</v>
      </c>
      <c r="D384" s="4" t="s">
        <v>7</v>
      </c>
      <c r="E384" s="23">
        <v>13117.5</v>
      </c>
      <c r="F384" s="23">
        <v>14516.1</v>
      </c>
      <c r="G384" s="23">
        <v>15892.1</v>
      </c>
    </row>
    <row r="385" spans="2:7" s="2" customFormat="1" ht="47.25" x14ac:dyDescent="0.25">
      <c r="B385" s="5" t="s">
        <v>2</v>
      </c>
      <c r="C385" s="7" t="s">
        <v>432</v>
      </c>
      <c r="D385" s="7" t="s">
        <v>8</v>
      </c>
      <c r="E385" s="23">
        <v>34011.199999999997</v>
      </c>
      <c r="F385" s="23">
        <v>36303.599999999999</v>
      </c>
      <c r="G385" s="23">
        <v>36303.599999999999</v>
      </c>
    </row>
    <row r="386" spans="2:7" s="2" customFormat="1" ht="15.75" x14ac:dyDescent="0.25">
      <c r="B386" s="5" t="s">
        <v>1</v>
      </c>
      <c r="C386" s="4" t="s">
        <v>432</v>
      </c>
      <c r="D386" s="4" t="s">
        <v>5</v>
      </c>
      <c r="E386" s="23">
        <v>16.2</v>
      </c>
      <c r="F386" s="23">
        <v>15</v>
      </c>
      <c r="G386" s="23">
        <v>15</v>
      </c>
    </row>
    <row r="387" spans="2:7" s="2" customFormat="1" ht="31.5" x14ac:dyDescent="0.25">
      <c r="B387" s="1" t="s">
        <v>78</v>
      </c>
      <c r="C387" s="4" t="s">
        <v>433</v>
      </c>
      <c r="D387" s="4" t="s">
        <v>4</v>
      </c>
      <c r="E387" s="22">
        <f>E388+E389</f>
        <v>7414</v>
      </c>
      <c r="F387" s="22">
        <f t="shared" ref="F387:G387" si="141">F388+F389</f>
        <v>7299.6</v>
      </c>
      <c r="G387" s="22">
        <f t="shared" si="141"/>
        <v>7299.6</v>
      </c>
    </row>
    <row r="388" spans="2:7" s="2" customFormat="1" ht="94.5" x14ac:dyDescent="0.25">
      <c r="B388" s="5" t="s">
        <v>0</v>
      </c>
      <c r="C388" s="7" t="s">
        <v>433</v>
      </c>
      <c r="D388" s="7" t="s">
        <v>6</v>
      </c>
      <c r="E388" s="23">
        <v>7414</v>
      </c>
      <c r="F388" s="23">
        <v>7299.6</v>
      </c>
      <c r="G388" s="23">
        <v>7299.6</v>
      </c>
    </row>
    <row r="389" spans="2:7" s="2" customFormat="1" ht="31.5" x14ac:dyDescent="0.25">
      <c r="B389" s="5" t="s">
        <v>37</v>
      </c>
      <c r="C389" s="7" t="s">
        <v>433</v>
      </c>
      <c r="D389" s="7" t="s">
        <v>7</v>
      </c>
      <c r="E389" s="23">
        <v>0</v>
      </c>
      <c r="F389" s="23">
        <v>0</v>
      </c>
      <c r="G389" s="23">
        <v>0</v>
      </c>
    </row>
    <row r="390" spans="2:7" s="2" customFormat="1" ht="31.5" x14ac:dyDescent="0.25">
      <c r="B390" s="14" t="s">
        <v>52</v>
      </c>
      <c r="C390" s="10" t="s">
        <v>434</v>
      </c>
      <c r="D390" s="10" t="s">
        <v>4</v>
      </c>
      <c r="E390" s="21">
        <f>E391</f>
        <v>12.9</v>
      </c>
      <c r="F390" s="21">
        <f t="shared" ref="F390:G390" si="142">F391</f>
        <v>117.2</v>
      </c>
      <c r="G390" s="21">
        <f t="shared" si="142"/>
        <v>12.7</v>
      </c>
    </row>
    <row r="391" spans="2:7" s="2" customFormat="1" ht="127.5" customHeight="1" x14ac:dyDescent="0.25">
      <c r="B391" s="1" t="s">
        <v>96</v>
      </c>
      <c r="C391" s="4" t="s">
        <v>435</v>
      </c>
      <c r="D391" s="4" t="s">
        <v>4</v>
      </c>
      <c r="E391" s="22">
        <f t="shared" ref="E391:G391" si="143">E392</f>
        <v>12.9</v>
      </c>
      <c r="F391" s="22">
        <f t="shared" si="143"/>
        <v>117.2</v>
      </c>
      <c r="G391" s="22">
        <f t="shared" si="143"/>
        <v>12.7</v>
      </c>
    </row>
    <row r="392" spans="2:7" s="2" customFormat="1" ht="31.5" x14ac:dyDescent="0.25">
      <c r="B392" s="1" t="s">
        <v>37</v>
      </c>
      <c r="C392" s="4" t="s">
        <v>435</v>
      </c>
      <c r="D392" s="4" t="s">
        <v>7</v>
      </c>
      <c r="E392" s="23">
        <v>12.9</v>
      </c>
      <c r="F392" s="23">
        <v>117.2</v>
      </c>
      <c r="G392" s="22">
        <v>12.7</v>
      </c>
    </row>
    <row r="393" spans="2:7" s="2" customFormat="1" ht="22.5" customHeight="1" x14ac:dyDescent="0.25">
      <c r="B393" s="14" t="s">
        <v>53</v>
      </c>
      <c r="C393" s="10" t="s">
        <v>436</v>
      </c>
      <c r="D393" s="10" t="s">
        <v>4</v>
      </c>
      <c r="E393" s="21">
        <f>E400+E403+E405+E409+E418+E421+E429+E439+E441+E443+E454+E415+E407+E452+E460+E456+E394+E448+E458+E437+E425+E427+E462+E464+E466+E450+E433+E413+E411+E398+E446+E396+J434+E431</f>
        <v>123596.90000000001</v>
      </c>
      <c r="F393" s="21">
        <f t="shared" ref="F393:G393" si="144">F400+F403+F405+F409+F418+F421+F429+F439+F441+F443+F454+F415+F407+F452+F460+F456+F394+F448+F458+F437+F425+F427+F462+F464+F466+F450+F433+F413+F411+F398+F446+F396+K434+F431</f>
        <v>42247.7</v>
      </c>
      <c r="G393" s="21">
        <f t="shared" si="144"/>
        <v>64395.500000000007</v>
      </c>
    </row>
    <row r="394" spans="2:7" s="2" customFormat="1" ht="51" customHeight="1" x14ac:dyDescent="0.25">
      <c r="B394" s="5" t="s">
        <v>204</v>
      </c>
      <c r="C394" s="4" t="s">
        <v>203</v>
      </c>
      <c r="D394" s="4" t="s">
        <v>4</v>
      </c>
      <c r="E394" s="22">
        <f>E395</f>
        <v>3491.5</v>
      </c>
      <c r="F394" s="22">
        <f t="shared" ref="F394:G394" si="145">F395</f>
        <v>0</v>
      </c>
      <c r="G394" s="22">
        <f t="shared" si="145"/>
        <v>0</v>
      </c>
    </row>
    <row r="395" spans="2:7" s="2" customFormat="1" ht="24.75" customHeight="1" x14ac:dyDescent="0.25">
      <c r="B395" s="1" t="s">
        <v>1</v>
      </c>
      <c r="C395" s="4" t="s">
        <v>203</v>
      </c>
      <c r="D395" s="4" t="s">
        <v>5</v>
      </c>
      <c r="E395" s="22">
        <v>3491.5</v>
      </c>
      <c r="F395" s="22">
        <v>0</v>
      </c>
      <c r="G395" s="22">
        <v>0</v>
      </c>
    </row>
    <row r="396" spans="2:7" s="2" customFormat="1" ht="63" customHeight="1" x14ac:dyDescent="0.25">
      <c r="B396" s="1" t="s">
        <v>524</v>
      </c>
      <c r="C396" s="4" t="s">
        <v>525</v>
      </c>
      <c r="D396" s="4" t="s">
        <v>4</v>
      </c>
      <c r="E396" s="22">
        <f>E397</f>
        <v>17</v>
      </c>
      <c r="F396" s="22">
        <f t="shared" ref="F396:G396" si="146">F397</f>
        <v>0</v>
      </c>
      <c r="G396" s="22">
        <f t="shared" si="146"/>
        <v>0</v>
      </c>
    </row>
    <row r="397" spans="2:7" s="2" customFormat="1" ht="39" customHeight="1" x14ac:dyDescent="0.25">
      <c r="B397" s="5" t="s">
        <v>37</v>
      </c>
      <c r="C397" s="4" t="s">
        <v>525</v>
      </c>
      <c r="D397" s="4" t="s">
        <v>7</v>
      </c>
      <c r="E397" s="22">
        <v>17</v>
      </c>
      <c r="F397" s="22">
        <v>0</v>
      </c>
      <c r="G397" s="22">
        <v>0</v>
      </c>
    </row>
    <row r="398" spans="2:7" s="2" customFormat="1" ht="24.75" customHeight="1" x14ac:dyDescent="0.25">
      <c r="B398" s="1" t="s">
        <v>513</v>
      </c>
      <c r="C398" s="4" t="s">
        <v>512</v>
      </c>
      <c r="D398" s="4" t="s">
        <v>4</v>
      </c>
      <c r="E398" s="22">
        <f>E399</f>
        <v>230</v>
      </c>
      <c r="F398" s="22">
        <f t="shared" ref="F398:G398" si="147">F399</f>
        <v>0</v>
      </c>
      <c r="G398" s="22">
        <f t="shared" si="147"/>
        <v>0</v>
      </c>
    </row>
    <row r="399" spans="2:7" s="2" customFormat="1" ht="32.25" customHeight="1" x14ac:dyDescent="0.25">
      <c r="B399" s="5" t="s">
        <v>37</v>
      </c>
      <c r="C399" s="4" t="s">
        <v>512</v>
      </c>
      <c r="D399" s="4" t="s">
        <v>7</v>
      </c>
      <c r="E399" s="22">
        <v>230</v>
      </c>
      <c r="F399" s="22">
        <v>0</v>
      </c>
      <c r="G399" s="22">
        <v>0</v>
      </c>
    </row>
    <row r="400" spans="2:7" s="2" customFormat="1" ht="20.25" customHeight="1" x14ac:dyDescent="0.25">
      <c r="B400" s="1" t="s">
        <v>70</v>
      </c>
      <c r="C400" s="4" t="s">
        <v>437</v>
      </c>
      <c r="D400" s="4" t="s">
        <v>4</v>
      </c>
      <c r="E400" s="22">
        <f>SUM(E401:E402)</f>
        <v>3623.6</v>
      </c>
      <c r="F400" s="22">
        <f>SUM(F401:F402)</f>
        <v>1338.8</v>
      </c>
      <c r="G400" s="22">
        <f>SUM(G401:G402)</f>
        <v>1338.8</v>
      </c>
    </row>
    <row r="401" spans="2:7" s="2" customFormat="1" ht="36" customHeight="1" x14ac:dyDescent="0.25">
      <c r="B401" s="5" t="s">
        <v>37</v>
      </c>
      <c r="C401" s="4" t="s">
        <v>437</v>
      </c>
      <c r="D401" s="4" t="s">
        <v>7</v>
      </c>
      <c r="E401" s="22">
        <v>3342</v>
      </c>
      <c r="F401" s="22">
        <v>1038.8</v>
      </c>
      <c r="G401" s="22">
        <v>1038.8</v>
      </c>
    </row>
    <row r="402" spans="2:7" s="2" customFormat="1" ht="31.5" x14ac:dyDescent="0.25">
      <c r="B402" s="1" t="s">
        <v>24</v>
      </c>
      <c r="C402" s="4" t="s">
        <v>437</v>
      </c>
      <c r="D402" s="4" t="s">
        <v>25</v>
      </c>
      <c r="E402" s="22">
        <v>281.60000000000002</v>
      </c>
      <c r="F402" s="22">
        <v>300</v>
      </c>
      <c r="G402" s="22">
        <v>300</v>
      </c>
    </row>
    <row r="403" spans="2:7" s="2" customFormat="1" ht="47.25" x14ac:dyDescent="0.25">
      <c r="B403" s="1" t="s">
        <v>54</v>
      </c>
      <c r="C403" s="4" t="s">
        <v>438</v>
      </c>
      <c r="D403" s="4" t="s">
        <v>4</v>
      </c>
      <c r="E403" s="25">
        <f>E404</f>
        <v>756.3</v>
      </c>
      <c r="F403" s="25">
        <f>F404</f>
        <v>272</v>
      </c>
      <c r="G403" s="25">
        <f>G404</f>
        <v>272</v>
      </c>
    </row>
    <row r="404" spans="2:7" s="2" customFormat="1" ht="31.5" x14ac:dyDescent="0.25">
      <c r="B404" s="1" t="s">
        <v>37</v>
      </c>
      <c r="C404" s="4" t="s">
        <v>438</v>
      </c>
      <c r="D404" s="4" t="s">
        <v>7</v>
      </c>
      <c r="E404" s="26">
        <v>756.3</v>
      </c>
      <c r="F404" s="26">
        <v>272</v>
      </c>
      <c r="G404" s="26">
        <v>272</v>
      </c>
    </row>
    <row r="405" spans="2:7" s="2" customFormat="1" ht="63" x14ac:dyDescent="0.25">
      <c r="B405" s="1" t="s">
        <v>55</v>
      </c>
      <c r="C405" s="4" t="s">
        <v>439</v>
      </c>
      <c r="D405" s="4" t="s">
        <v>4</v>
      </c>
      <c r="E405" s="22">
        <f>E406</f>
        <v>15.7</v>
      </c>
      <c r="F405" s="22">
        <f>F406</f>
        <v>500</v>
      </c>
      <c r="G405" s="22">
        <f>G406</f>
        <v>500</v>
      </c>
    </row>
    <row r="406" spans="2:7" s="2" customFormat="1" ht="31.5" x14ac:dyDescent="0.25">
      <c r="B406" s="1" t="s">
        <v>37</v>
      </c>
      <c r="C406" s="4" t="s">
        <v>439</v>
      </c>
      <c r="D406" s="4">
        <v>200</v>
      </c>
      <c r="E406" s="23">
        <v>15.7</v>
      </c>
      <c r="F406" s="23">
        <v>500</v>
      </c>
      <c r="G406" s="23">
        <v>500</v>
      </c>
    </row>
    <row r="407" spans="2:7" s="2" customFormat="1" ht="31.5" x14ac:dyDescent="0.25">
      <c r="B407" s="1" t="s">
        <v>84</v>
      </c>
      <c r="C407" s="7" t="s">
        <v>440</v>
      </c>
      <c r="D407" s="4" t="s">
        <v>4</v>
      </c>
      <c r="E407" s="23">
        <f>E408</f>
        <v>222.3</v>
      </c>
      <c r="F407" s="23">
        <f t="shared" ref="F407:G407" si="148">F408</f>
        <v>372.3</v>
      </c>
      <c r="G407" s="22">
        <f t="shared" si="148"/>
        <v>372.3</v>
      </c>
    </row>
    <row r="408" spans="2:7" s="2" customFormat="1" ht="31.5" x14ac:dyDescent="0.25">
      <c r="B408" s="1" t="s">
        <v>37</v>
      </c>
      <c r="C408" s="7" t="s">
        <v>440</v>
      </c>
      <c r="D408" s="4" t="s">
        <v>7</v>
      </c>
      <c r="E408" s="23">
        <v>222.3</v>
      </c>
      <c r="F408" s="23">
        <v>372.3</v>
      </c>
      <c r="G408" s="23">
        <v>372.3</v>
      </c>
    </row>
    <row r="409" spans="2:7" s="2" customFormat="1" ht="31.5" x14ac:dyDescent="0.25">
      <c r="B409" s="5" t="s">
        <v>79</v>
      </c>
      <c r="C409" s="7" t="s">
        <v>441</v>
      </c>
      <c r="D409" s="7" t="s">
        <v>4</v>
      </c>
      <c r="E409" s="23">
        <f>E410</f>
        <v>0</v>
      </c>
      <c r="F409" s="23">
        <f t="shared" ref="F409:G409" si="149">F410</f>
        <v>50</v>
      </c>
      <c r="G409" s="22">
        <f t="shared" si="149"/>
        <v>50</v>
      </c>
    </row>
    <row r="410" spans="2:7" s="2" customFormat="1" ht="31.5" x14ac:dyDescent="0.25">
      <c r="B410" s="5" t="s">
        <v>37</v>
      </c>
      <c r="C410" s="7" t="s">
        <v>441</v>
      </c>
      <c r="D410" s="7" t="s">
        <v>7</v>
      </c>
      <c r="E410" s="23">
        <v>0</v>
      </c>
      <c r="F410" s="23">
        <v>50</v>
      </c>
      <c r="G410" s="23">
        <v>50</v>
      </c>
    </row>
    <row r="411" spans="2:7" s="2" customFormat="1" ht="31.5" x14ac:dyDescent="0.25">
      <c r="B411" s="1" t="s">
        <v>501</v>
      </c>
      <c r="C411" s="7" t="s">
        <v>500</v>
      </c>
      <c r="D411" s="7" t="s">
        <v>4</v>
      </c>
      <c r="E411" s="25">
        <f>E412</f>
        <v>75.5</v>
      </c>
      <c r="F411" s="25">
        <f t="shared" ref="F411:G411" si="150">F412</f>
        <v>0</v>
      </c>
      <c r="G411" s="25">
        <f t="shared" si="150"/>
        <v>0</v>
      </c>
    </row>
    <row r="412" spans="2:7" s="2" customFormat="1" ht="31.5" x14ac:dyDescent="0.25">
      <c r="B412" s="1" t="s">
        <v>37</v>
      </c>
      <c r="C412" s="7" t="s">
        <v>500</v>
      </c>
      <c r="D412" s="7" t="s">
        <v>7</v>
      </c>
      <c r="E412" s="25">
        <v>75.5</v>
      </c>
      <c r="F412" s="25">
        <v>0</v>
      </c>
      <c r="G412" s="25">
        <v>0</v>
      </c>
    </row>
    <row r="413" spans="2:7" s="2" customFormat="1" ht="31.5" x14ac:dyDescent="0.25">
      <c r="B413" s="1" t="s">
        <v>56</v>
      </c>
      <c r="C413" s="4" t="s">
        <v>442</v>
      </c>
      <c r="D413" s="4" t="s">
        <v>4</v>
      </c>
      <c r="E413" s="25">
        <f>E414</f>
        <v>50</v>
      </c>
      <c r="F413" s="25">
        <f t="shared" ref="F413:G413" si="151">F414</f>
        <v>50</v>
      </c>
      <c r="G413" s="25">
        <f t="shared" si="151"/>
        <v>50</v>
      </c>
    </row>
    <row r="414" spans="2:7" s="2" customFormat="1" ht="15.75" x14ac:dyDescent="0.25">
      <c r="B414" s="5" t="s">
        <v>1</v>
      </c>
      <c r="C414" s="4" t="s">
        <v>442</v>
      </c>
      <c r="D414" s="4" t="s">
        <v>5</v>
      </c>
      <c r="E414" s="26">
        <v>50</v>
      </c>
      <c r="F414" s="26">
        <v>50</v>
      </c>
      <c r="G414" s="26">
        <v>50</v>
      </c>
    </row>
    <row r="415" spans="2:7" s="2" customFormat="1" ht="31.5" x14ac:dyDescent="0.25">
      <c r="B415" s="5" t="s">
        <v>83</v>
      </c>
      <c r="C415" s="7" t="s">
        <v>443</v>
      </c>
      <c r="D415" s="7" t="s">
        <v>4</v>
      </c>
      <c r="E415" s="23">
        <f>E416+E417</f>
        <v>19794.800000000003</v>
      </c>
      <c r="F415" s="23">
        <f t="shared" ref="F415" si="152">F416+F417</f>
        <v>433.8</v>
      </c>
      <c r="G415" s="22">
        <f>G416+G417</f>
        <v>433.8</v>
      </c>
    </row>
    <row r="416" spans="2:7" s="2" customFormat="1" ht="31.5" x14ac:dyDescent="0.25">
      <c r="B416" s="1" t="s">
        <v>37</v>
      </c>
      <c r="C416" s="7" t="s">
        <v>443</v>
      </c>
      <c r="D416" s="7" t="s">
        <v>7</v>
      </c>
      <c r="E416" s="23">
        <v>10670.2</v>
      </c>
      <c r="F416" s="23">
        <v>433.8</v>
      </c>
      <c r="G416" s="23">
        <v>433.8</v>
      </c>
    </row>
    <row r="417" spans="2:7" s="2" customFormat="1" ht="21.75" customHeight="1" x14ac:dyDescent="0.25">
      <c r="B417" s="5" t="s">
        <v>1</v>
      </c>
      <c r="C417" s="7" t="s">
        <v>443</v>
      </c>
      <c r="D417" s="7" t="s">
        <v>5</v>
      </c>
      <c r="E417" s="23">
        <v>9124.6</v>
      </c>
      <c r="F417" s="23">
        <v>0</v>
      </c>
      <c r="G417" s="23">
        <v>0</v>
      </c>
    </row>
    <row r="418" spans="2:7" s="2" customFormat="1" ht="24.75" customHeight="1" x14ac:dyDescent="0.25">
      <c r="B418" s="5" t="s">
        <v>80</v>
      </c>
      <c r="C418" s="7" t="s">
        <v>444</v>
      </c>
      <c r="D418" s="7" t="s">
        <v>4</v>
      </c>
      <c r="E418" s="23">
        <f>E419+E420</f>
        <v>986.1</v>
      </c>
      <c r="F418" s="23">
        <f t="shared" ref="F418:G418" si="153">F419+F420</f>
        <v>500</v>
      </c>
      <c r="G418" s="22">
        <f t="shared" si="153"/>
        <v>500</v>
      </c>
    </row>
    <row r="419" spans="2:7" s="2" customFormat="1" ht="31.5" x14ac:dyDescent="0.25">
      <c r="B419" s="5" t="s">
        <v>37</v>
      </c>
      <c r="C419" s="7" t="s">
        <v>444</v>
      </c>
      <c r="D419" s="7" t="s">
        <v>7</v>
      </c>
      <c r="E419" s="23">
        <v>986.1</v>
      </c>
      <c r="F419" s="23">
        <v>500</v>
      </c>
      <c r="G419" s="23">
        <v>500</v>
      </c>
    </row>
    <row r="420" spans="2:7" s="2" customFormat="1" ht="20.25" customHeight="1" x14ac:dyDescent="0.25">
      <c r="B420" s="5" t="s">
        <v>1</v>
      </c>
      <c r="C420" s="7" t="s">
        <v>444</v>
      </c>
      <c r="D420" s="7" t="s">
        <v>5</v>
      </c>
      <c r="E420" s="23">
        <v>0</v>
      </c>
      <c r="F420" s="23">
        <v>0</v>
      </c>
      <c r="G420" s="23">
        <v>0</v>
      </c>
    </row>
    <row r="421" spans="2:7" s="2" customFormat="1" ht="31.5" x14ac:dyDescent="0.25">
      <c r="B421" s="1" t="s">
        <v>57</v>
      </c>
      <c r="C421" s="4" t="s">
        <v>445</v>
      </c>
      <c r="D421" s="4" t="s">
        <v>4</v>
      </c>
      <c r="E421" s="22">
        <f>E422+E423+E424</f>
        <v>14392.8</v>
      </c>
      <c r="F421" s="22">
        <f t="shared" ref="F421:G421" si="154">F422+F423+F424</f>
        <v>8320.7000000000007</v>
      </c>
      <c r="G421" s="22">
        <f t="shared" si="154"/>
        <v>26590.5</v>
      </c>
    </row>
    <row r="422" spans="2:7" s="2" customFormat="1" ht="31.5" x14ac:dyDescent="0.25">
      <c r="B422" s="1" t="s">
        <v>37</v>
      </c>
      <c r="C422" s="4" t="s">
        <v>445</v>
      </c>
      <c r="D422" s="4" t="s">
        <v>7</v>
      </c>
      <c r="E422" s="23">
        <v>13784.9</v>
      </c>
      <c r="F422" s="23">
        <v>8320.7000000000007</v>
      </c>
      <c r="G422" s="23">
        <v>26590.5</v>
      </c>
    </row>
    <row r="423" spans="2:7" s="2" customFormat="1" ht="20.25" customHeight="1" x14ac:dyDescent="0.25">
      <c r="B423" s="1" t="s">
        <v>44</v>
      </c>
      <c r="C423" s="4" t="s">
        <v>445</v>
      </c>
      <c r="D423" s="4" t="s">
        <v>45</v>
      </c>
      <c r="E423" s="23">
        <v>395.9</v>
      </c>
      <c r="F423" s="23">
        <v>0</v>
      </c>
      <c r="G423" s="23">
        <v>0</v>
      </c>
    </row>
    <row r="424" spans="2:7" s="2" customFormat="1" ht="20.25" customHeight="1" x14ac:dyDescent="0.25">
      <c r="B424" s="5" t="s">
        <v>1</v>
      </c>
      <c r="C424" s="4" t="s">
        <v>445</v>
      </c>
      <c r="D424" s="4" t="s">
        <v>5</v>
      </c>
      <c r="E424" s="23">
        <v>212</v>
      </c>
      <c r="F424" s="23">
        <v>0</v>
      </c>
      <c r="G424" s="23">
        <v>0</v>
      </c>
    </row>
    <row r="425" spans="2:7" s="2" customFormat="1" ht="91.5" customHeight="1" x14ac:dyDescent="0.25">
      <c r="B425" s="5" t="s">
        <v>473</v>
      </c>
      <c r="C425" s="7" t="s">
        <v>472</v>
      </c>
      <c r="D425" s="7" t="s">
        <v>4</v>
      </c>
      <c r="E425" s="23">
        <f>E426</f>
        <v>669.6</v>
      </c>
      <c r="F425" s="23">
        <f t="shared" ref="F425:G425" si="155">F426</f>
        <v>0</v>
      </c>
      <c r="G425" s="23">
        <f t="shared" si="155"/>
        <v>0</v>
      </c>
    </row>
    <row r="426" spans="2:7" s="2" customFormat="1" ht="31.5" x14ac:dyDescent="0.25">
      <c r="B426" s="5" t="s">
        <v>37</v>
      </c>
      <c r="C426" s="7" t="s">
        <v>472</v>
      </c>
      <c r="D426" s="7" t="s">
        <v>7</v>
      </c>
      <c r="E426" s="23">
        <v>669.6</v>
      </c>
      <c r="F426" s="23">
        <v>0</v>
      </c>
      <c r="G426" s="22">
        <v>0</v>
      </c>
    </row>
    <row r="427" spans="2:7" s="2" customFormat="1" ht="63" x14ac:dyDescent="0.25">
      <c r="B427" s="5" t="s">
        <v>487</v>
      </c>
      <c r="C427" s="7" t="s">
        <v>486</v>
      </c>
      <c r="D427" s="7" t="s">
        <v>4</v>
      </c>
      <c r="E427" s="23">
        <f>E428</f>
        <v>20.399999999999999</v>
      </c>
      <c r="F427" s="23">
        <f t="shared" ref="F427:G427" si="156">F428</f>
        <v>0</v>
      </c>
      <c r="G427" s="23">
        <f t="shared" si="156"/>
        <v>0</v>
      </c>
    </row>
    <row r="428" spans="2:7" s="2" customFormat="1" ht="31.5" x14ac:dyDescent="0.25">
      <c r="B428" s="5" t="s">
        <v>37</v>
      </c>
      <c r="C428" s="7" t="s">
        <v>486</v>
      </c>
      <c r="D428" s="7" t="s">
        <v>7</v>
      </c>
      <c r="E428" s="23">
        <v>20.399999999999999</v>
      </c>
      <c r="F428" s="23">
        <v>0</v>
      </c>
      <c r="G428" s="22">
        <v>0</v>
      </c>
    </row>
    <row r="429" spans="2:7" s="2" customFormat="1" ht="15.75" x14ac:dyDescent="0.25">
      <c r="B429" s="5" t="s">
        <v>81</v>
      </c>
      <c r="C429" s="7" t="s">
        <v>446</v>
      </c>
      <c r="D429" s="7" t="s">
        <v>4</v>
      </c>
      <c r="E429" s="23">
        <f>E430</f>
        <v>1390.8</v>
      </c>
      <c r="F429" s="23">
        <f t="shared" ref="F429:G429" si="157">F430</f>
        <v>900</v>
      </c>
      <c r="G429" s="22">
        <f t="shared" si="157"/>
        <v>900</v>
      </c>
    </row>
    <row r="430" spans="2:7" s="2" customFormat="1" ht="31.5" x14ac:dyDescent="0.25">
      <c r="B430" s="5" t="s">
        <v>37</v>
      </c>
      <c r="C430" s="7" t="s">
        <v>446</v>
      </c>
      <c r="D430" s="7" t="s">
        <v>7</v>
      </c>
      <c r="E430" s="23">
        <v>1390.8</v>
      </c>
      <c r="F430" s="23">
        <v>900</v>
      </c>
      <c r="G430" s="23">
        <v>900</v>
      </c>
    </row>
    <row r="431" spans="2:7" s="2" customFormat="1" ht="34.5" customHeight="1" x14ac:dyDescent="0.25">
      <c r="B431" s="5" t="s">
        <v>526</v>
      </c>
      <c r="C431" s="4" t="s">
        <v>527</v>
      </c>
      <c r="D431" s="7" t="s">
        <v>4</v>
      </c>
      <c r="E431" s="23">
        <f>E432</f>
        <v>22000</v>
      </c>
      <c r="F431" s="23">
        <f t="shared" ref="F431" si="158">F432</f>
        <v>0</v>
      </c>
      <c r="G431" s="23">
        <f t="shared" ref="G431" si="159">G432</f>
        <v>0</v>
      </c>
    </row>
    <row r="432" spans="2:7" s="2" customFormat="1" ht="15.75" x14ac:dyDescent="0.25">
      <c r="B432" s="5" t="s">
        <v>1</v>
      </c>
      <c r="C432" s="4" t="s">
        <v>527</v>
      </c>
      <c r="D432" s="7" t="s">
        <v>5</v>
      </c>
      <c r="E432" s="23">
        <v>22000</v>
      </c>
      <c r="F432" s="23">
        <v>0</v>
      </c>
      <c r="G432" s="23">
        <v>0</v>
      </c>
    </row>
    <row r="433" spans="2:7" s="2" customFormat="1" ht="15.75" x14ac:dyDescent="0.25">
      <c r="B433" s="5" t="s">
        <v>499</v>
      </c>
      <c r="C433" s="4" t="s">
        <v>504</v>
      </c>
      <c r="D433" s="7" t="s">
        <v>4</v>
      </c>
      <c r="E433" s="23">
        <f>E434+E435+E436</f>
        <v>1609</v>
      </c>
      <c r="F433" s="23">
        <f t="shared" ref="F433:G433" si="160">F434</f>
        <v>0</v>
      </c>
      <c r="G433" s="23">
        <f t="shared" si="160"/>
        <v>0</v>
      </c>
    </row>
    <row r="434" spans="2:7" s="2" customFormat="1" ht="31.5" x14ac:dyDescent="0.25">
      <c r="B434" s="5" t="s">
        <v>37</v>
      </c>
      <c r="C434" s="4" t="s">
        <v>504</v>
      </c>
      <c r="D434" s="7" t="s">
        <v>7</v>
      </c>
      <c r="E434" s="23">
        <v>864.3</v>
      </c>
      <c r="F434" s="23">
        <v>0</v>
      </c>
      <c r="G434" s="23">
        <v>0</v>
      </c>
    </row>
    <row r="435" spans="2:7" s="2" customFormat="1" ht="31.5" x14ac:dyDescent="0.25">
      <c r="B435" s="1" t="s">
        <v>24</v>
      </c>
      <c r="C435" s="4" t="s">
        <v>504</v>
      </c>
      <c r="D435" s="7" t="s">
        <v>25</v>
      </c>
      <c r="E435" s="23">
        <v>110</v>
      </c>
      <c r="F435" s="23">
        <v>0</v>
      </c>
      <c r="G435" s="23">
        <v>0</v>
      </c>
    </row>
    <row r="436" spans="2:7" s="2" customFormat="1" ht="47.25" x14ac:dyDescent="0.25">
      <c r="B436" s="1" t="s">
        <v>2</v>
      </c>
      <c r="C436" s="4" t="s">
        <v>504</v>
      </c>
      <c r="D436" s="7" t="s">
        <v>8</v>
      </c>
      <c r="E436" s="23">
        <v>634.70000000000005</v>
      </c>
      <c r="F436" s="23">
        <v>0</v>
      </c>
      <c r="G436" s="23">
        <v>0</v>
      </c>
    </row>
    <row r="437" spans="2:7" s="2" customFormat="1" ht="67.5" customHeight="1" x14ac:dyDescent="0.25">
      <c r="B437" s="5" t="s">
        <v>130</v>
      </c>
      <c r="C437" s="4" t="s">
        <v>447</v>
      </c>
      <c r="D437" s="7" t="s">
        <v>4</v>
      </c>
      <c r="E437" s="23">
        <f>E438</f>
        <v>0</v>
      </c>
      <c r="F437" s="23">
        <f t="shared" ref="F437:G437" si="161">F438</f>
        <v>500</v>
      </c>
      <c r="G437" s="23">
        <f t="shared" si="161"/>
        <v>500</v>
      </c>
    </row>
    <row r="438" spans="2:7" s="2" customFormat="1" ht="31.5" x14ac:dyDescent="0.25">
      <c r="B438" s="5" t="s">
        <v>37</v>
      </c>
      <c r="C438" s="4" t="s">
        <v>447</v>
      </c>
      <c r="D438" s="7" t="s">
        <v>7</v>
      </c>
      <c r="E438" s="23">
        <v>0</v>
      </c>
      <c r="F438" s="23">
        <v>500</v>
      </c>
      <c r="G438" s="23">
        <v>500</v>
      </c>
    </row>
    <row r="439" spans="2:7" s="2" customFormat="1" ht="47.25" x14ac:dyDescent="0.25">
      <c r="B439" s="1" t="s">
        <v>146</v>
      </c>
      <c r="C439" s="4" t="s">
        <v>448</v>
      </c>
      <c r="D439" s="4" t="s">
        <v>4</v>
      </c>
      <c r="E439" s="22">
        <f>E440</f>
        <v>10063.299999999999</v>
      </c>
      <c r="F439" s="22">
        <f>F440</f>
        <v>4000</v>
      </c>
      <c r="G439" s="22">
        <f>G440</f>
        <v>7800</v>
      </c>
    </row>
    <row r="440" spans="2:7" s="2" customFormat="1" ht="31.5" x14ac:dyDescent="0.25">
      <c r="B440" s="1" t="s">
        <v>24</v>
      </c>
      <c r="C440" s="4" t="s">
        <v>448</v>
      </c>
      <c r="D440" s="4" t="s">
        <v>25</v>
      </c>
      <c r="E440" s="23">
        <v>10063.299999999999</v>
      </c>
      <c r="F440" s="23">
        <v>4000</v>
      </c>
      <c r="G440" s="22">
        <v>7800</v>
      </c>
    </row>
    <row r="441" spans="2:7" s="2" customFormat="1" ht="31.5" x14ac:dyDescent="0.25">
      <c r="B441" s="1" t="s">
        <v>58</v>
      </c>
      <c r="C441" s="4" t="s">
        <v>449</v>
      </c>
      <c r="D441" s="4" t="s">
        <v>4</v>
      </c>
      <c r="E441" s="22">
        <f>E442</f>
        <v>90</v>
      </c>
      <c r="F441" s="22">
        <f>F442</f>
        <v>90</v>
      </c>
      <c r="G441" s="22">
        <f>G442</f>
        <v>90</v>
      </c>
    </row>
    <row r="442" spans="2:7" s="2" customFormat="1" ht="47.25" x14ac:dyDescent="0.25">
      <c r="B442" s="1" t="s">
        <v>2</v>
      </c>
      <c r="C442" s="4" t="s">
        <v>449</v>
      </c>
      <c r="D442" s="4" t="s">
        <v>8</v>
      </c>
      <c r="E442" s="22">
        <v>90</v>
      </c>
      <c r="F442" s="22">
        <v>90</v>
      </c>
      <c r="G442" s="22">
        <v>90</v>
      </c>
    </row>
    <row r="443" spans="2:7" s="2" customFormat="1" ht="66" customHeight="1" x14ac:dyDescent="0.25">
      <c r="B443" s="5" t="s">
        <v>124</v>
      </c>
      <c r="C443" s="7" t="s">
        <v>450</v>
      </c>
      <c r="D443" s="7" t="s">
        <v>4</v>
      </c>
      <c r="E443" s="23">
        <f>E445+E444</f>
        <v>2111.8000000000002</v>
      </c>
      <c r="F443" s="23">
        <f>F445+F444</f>
        <v>2284.4</v>
      </c>
      <c r="G443" s="22">
        <f>G445+G444</f>
        <v>2362.4</v>
      </c>
    </row>
    <row r="444" spans="2:7" s="2" customFormat="1" ht="94.5" x14ac:dyDescent="0.25">
      <c r="B444" s="5" t="s">
        <v>0</v>
      </c>
      <c r="C444" s="7" t="s">
        <v>450</v>
      </c>
      <c r="D444" s="7" t="s">
        <v>6</v>
      </c>
      <c r="E444" s="23">
        <v>2083.5</v>
      </c>
      <c r="F444" s="23">
        <v>1753</v>
      </c>
      <c r="G444" s="23">
        <v>1753</v>
      </c>
    </row>
    <row r="445" spans="2:7" s="2" customFormat="1" ht="31.5" x14ac:dyDescent="0.25">
      <c r="B445" s="5" t="s">
        <v>37</v>
      </c>
      <c r="C445" s="7" t="s">
        <v>450</v>
      </c>
      <c r="D445" s="7" t="s">
        <v>7</v>
      </c>
      <c r="E445" s="23">
        <v>28.3</v>
      </c>
      <c r="F445" s="23">
        <v>531.4</v>
      </c>
      <c r="G445" s="23">
        <v>609.4</v>
      </c>
    </row>
    <row r="446" spans="2:7" s="2" customFormat="1" ht="67.5" customHeight="1" x14ac:dyDescent="0.25">
      <c r="B446" s="5" t="s">
        <v>515</v>
      </c>
      <c r="C446" s="7" t="s">
        <v>514</v>
      </c>
      <c r="D446" s="7" t="s">
        <v>4</v>
      </c>
      <c r="E446" s="39">
        <f>E447</f>
        <v>1968.4</v>
      </c>
      <c r="F446" s="23">
        <f t="shared" ref="F446:G446" si="162">F447</f>
        <v>0</v>
      </c>
      <c r="G446" s="23">
        <f t="shared" si="162"/>
        <v>0</v>
      </c>
    </row>
    <row r="447" spans="2:7" s="2" customFormat="1" ht="94.5" x14ac:dyDescent="0.25">
      <c r="B447" s="5" t="s">
        <v>0</v>
      </c>
      <c r="C447" s="7" t="s">
        <v>514</v>
      </c>
      <c r="D447" s="7" t="s">
        <v>6</v>
      </c>
      <c r="E447" s="23">
        <v>1968.4</v>
      </c>
      <c r="F447" s="23">
        <v>0</v>
      </c>
      <c r="G447" s="23">
        <v>0</v>
      </c>
    </row>
    <row r="448" spans="2:7" s="2" customFormat="1" ht="173.25" x14ac:dyDescent="0.25">
      <c r="B448" s="5" t="s">
        <v>205</v>
      </c>
      <c r="C448" s="7" t="s">
        <v>206</v>
      </c>
      <c r="D448" s="7" t="s">
        <v>4</v>
      </c>
      <c r="E448" s="23">
        <f>E449</f>
        <v>1326.8</v>
      </c>
      <c r="F448" s="23">
        <f t="shared" ref="F448:G448" si="163">F449</f>
        <v>1630.1</v>
      </c>
      <c r="G448" s="23">
        <f t="shared" si="163"/>
        <v>1630.1</v>
      </c>
    </row>
    <row r="449" spans="2:7" s="2" customFormat="1" ht="31.5" x14ac:dyDescent="0.25">
      <c r="B449" s="5" t="s">
        <v>37</v>
      </c>
      <c r="C449" s="7" t="s">
        <v>206</v>
      </c>
      <c r="D449" s="7" t="s">
        <v>7</v>
      </c>
      <c r="E449" s="23">
        <v>1326.8</v>
      </c>
      <c r="F449" s="23">
        <v>1630.1</v>
      </c>
      <c r="G449" s="23">
        <v>1630.1</v>
      </c>
    </row>
    <row r="450" spans="2:7" s="2" customFormat="1" ht="47.25" x14ac:dyDescent="0.25">
      <c r="B450" s="5" t="s">
        <v>503</v>
      </c>
      <c r="C450" s="7" t="s">
        <v>502</v>
      </c>
      <c r="D450" s="7" t="s">
        <v>4</v>
      </c>
      <c r="E450" s="23">
        <f>E451</f>
        <v>32.299999999999997</v>
      </c>
      <c r="F450" s="23">
        <f t="shared" ref="F450:G450" si="164">F451</f>
        <v>0</v>
      </c>
      <c r="G450" s="23">
        <f t="shared" si="164"/>
        <v>0</v>
      </c>
    </row>
    <row r="451" spans="2:7" s="2" customFormat="1" ht="31.5" x14ac:dyDescent="0.25">
      <c r="B451" s="5" t="s">
        <v>37</v>
      </c>
      <c r="C451" s="7" t="s">
        <v>502</v>
      </c>
      <c r="D451" s="7" t="s">
        <v>7</v>
      </c>
      <c r="E451" s="23">
        <v>32.299999999999997</v>
      </c>
      <c r="F451" s="23">
        <v>0</v>
      </c>
      <c r="G451" s="23">
        <v>0</v>
      </c>
    </row>
    <row r="452" spans="2:7" s="2" customFormat="1" ht="94.5" x14ac:dyDescent="0.25">
      <c r="B452" s="5" t="s">
        <v>97</v>
      </c>
      <c r="C452" s="7" t="s">
        <v>451</v>
      </c>
      <c r="D452" s="7" t="s">
        <v>4</v>
      </c>
      <c r="E452" s="23">
        <f>E453</f>
        <v>5.6</v>
      </c>
      <c r="F452" s="23">
        <f>F453</f>
        <v>5.6</v>
      </c>
      <c r="G452" s="22">
        <f>G453</f>
        <v>5.6</v>
      </c>
    </row>
    <row r="453" spans="2:7" s="2" customFormat="1" ht="38.25" customHeight="1" x14ac:dyDescent="0.25">
      <c r="B453" s="5" t="s">
        <v>37</v>
      </c>
      <c r="C453" s="7" t="s">
        <v>451</v>
      </c>
      <c r="D453" s="7" t="s">
        <v>7</v>
      </c>
      <c r="E453" s="23">
        <v>5.6</v>
      </c>
      <c r="F453" s="23">
        <v>5.6</v>
      </c>
      <c r="G453" s="23">
        <v>5.6</v>
      </c>
    </row>
    <row r="454" spans="2:7" s="2" customFormat="1" ht="80.25" customHeight="1" x14ac:dyDescent="0.25">
      <c r="B454" s="16" t="s">
        <v>98</v>
      </c>
      <c r="C454" s="4" t="s">
        <v>452</v>
      </c>
      <c r="D454" s="4" t="s">
        <v>4</v>
      </c>
      <c r="E454" s="22">
        <f>E455</f>
        <v>0</v>
      </c>
      <c r="F454" s="22">
        <f>F455</f>
        <v>0</v>
      </c>
      <c r="G454" s="22">
        <f>G455</f>
        <v>0</v>
      </c>
    </row>
    <row r="455" spans="2:7" s="2" customFormat="1" ht="19.5" customHeight="1" x14ac:dyDescent="0.25">
      <c r="B455" s="1" t="s">
        <v>44</v>
      </c>
      <c r="C455" s="4" t="s">
        <v>452</v>
      </c>
      <c r="D455" s="4" t="s">
        <v>45</v>
      </c>
      <c r="E455" s="22">
        <v>0</v>
      </c>
      <c r="F455" s="22">
        <v>0</v>
      </c>
      <c r="G455" s="22">
        <v>0</v>
      </c>
    </row>
    <row r="456" spans="2:7" s="2" customFormat="1" ht="63.75" customHeight="1" x14ac:dyDescent="0.25">
      <c r="B456" s="35" t="s">
        <v>202</v>
      </c>
      <c r="C456" s="4" t="s">
        <v>453</v>
      </c>
      <c r="D456" s="4" t="s">
        <v>4</v>
      </c>
      <c r="E456" s="22">
        <f>E457</f>
        <v>1734.2</v>
      </c>
      <c r="F456" s="22">
        <f t="shared" ref="F456:G456" si="165">F457</f>
        <v>0</v>
      </c>
      <c r="G456" s="22">
        <f t="shared" si="165"/>
        <v>0</v>
      </c>
    </row>
    <row r="457" spans="2:7" s="2" customFormat="1" ht="34.5" customHeight="1" x14ac:dyDescent="0.25">
      <c r="B457" s="5" t="s">
        <v>37</v>
      </c>
      <c r="C457" s="4" t="s">
        <v>453</v>
      </c>
      <c r="D457" s="4" t="s">
        <v>7</v>
      </c>
      <c r="E457" s="22">
        <v>1734.2</v>
      </c>
      <c r="F457" s="22">
        <v>0</v>
      </c>
      <c r="G457" s="22">
        <v>0</v>
      </c>
    </row>
    <row r="458" spans="2:7" s="2" customFormat="1" ht="66" customHeight="1" x14ac:dyDescent="0.25">
      <c r="B458" s="5" t="s">
        <v>208</v>
      </c>
      <c r="C458" s="4" t="s">
        <v>207</v>
      </c>
      <c r="D458" s="4" t="s">
        <v>4</v>
      </c>
      <c r="E458" s="22">
        <f>E459</f>
        <v>5050.5</v>
      </c>
      <c r="F458" s="22">
        <f t="shared" ref="F458:G458" si="166">F459</f>
        <v>0</v>
      </c>
      <c r="G458" s="22">
        <f t="shared" si="166"/>
        <v>0</v>
      </c>
    </row>
    <row r="459" spans="2:7" s="2" customFormat="1" ht="34.5" customHeight="1" x14ac:dyDescent="0.25">
      <c r="B459" s="5" t="s">
        <v>37</v>
      </c>
      <c r="C459" s="4" t="s">
        <v>207</v>
      </c>
      <c r="D459" s="4" t="s">
        <v>7</v>
      </c>
      <c r="E459" s="22">
        <v>5050.5</v>
      </c>
      <c r="F459" s="22">
        <v>0</v>
      </c>
      <c r="G459" s="22">
        <v>0</v>
      </c>
    </row>
    <row r="460" spans="2:7" s="2" customFormat="1" ht="31.5" x14ac:dyDescent="0.25">
      <c r="B460" s="5" t="s">
        <v>128</v>
      </c>
      <c r="C460" s="4" t="s">
        <v>454</v>
      </c>
      <c r="D460" s="4" t="s">
        <v>4</v>
      </c>
      <c r="E460" s="22">
        <f>E461</f>
        <v>0</v>
      </c>
      <c r="F460" s="22">
        <f t="shared" ref="F460:G460" si="167">F461</f>
        <v>0</v>
      </c>
      <c r="G460" s="22">
        <f t="shared" si="167"/>
        <v>0</v>
      </c>
    </row>
    <row r="461" spans="2:7" s="2" customFormat="1" ht="31.5" x14ac:dyDescent="0.25">
      <c r="B461" s="5" t="s">
        <v>37</v>
      </c>
      <c r="C461" s="4" t="s">
        <v>454</v>
      </c>
      <c r="D461" s="4" t="s">
        <v>7</v>
      </c>
      <c r="E461" s="22">
        <v>0</v>
      </c>
      <c r="F461" s="22">
        <v>0</v>
      </c>
      <c r="G461" s="22">
        <v>0</v>
      </c>
    </row>
    <row r="462" spans="2:7" s="2" customFormat="1" ht="47.25" x14ac:dyDescent="0.25">
      <c r="B462" s="16" t="s">
        <v>489</v>
      </c>
      <c r="C462" s="4" t="s">
        <v>488</v>
      </c>
      <c r="D462" s="4" t="s">
        <v>4</v>
      </c>
      <c r="E462" s="22">
        <f>E463</f>
        <v>1000</v>
      </c>
      <c r="F462" s="22">
        <f>F463</f>
        <v>0</v>
      </c>
      <c r="G462" s="22">
        <f>G463</f>
        <v>0</v>
      </c>
    </row>
    <row r="463" spans="2:7" s="2" customFormat="1" ht="57" customHeight="1" x14ac:dyDescent="0.25">
      <c r="B463" s="5" t="s">
        <v>2</v>
      </c>
      <c r="C463" s="4" t="s">
        <v>488</v>
      </c>
      <c r="D463" s="4" t="s">
        <v>8</v>
      </c>
      <c r="E463" s="22">
        <v>1000</v>
      </c>
      <c r="F463" s="22">
        <v>0</v>
      </c>
      <c r="G463" s="22">
        <v>0</v>
      </c>
    </row>
    <row r="464" spans="2:7" s="2" customFormat="1" ht="31.5" x14ac:dyDescent="0.25">
      <c r="B464" s="5" t="s">
        <v>466</v>
      </c>
      <c r="C464" s="4" t="s">
        <v>490</v>
      </c>
      <c r="D464" s="4" t="s">
        <v>4</v>
      </c>
      <c r="E464" s="22">
        <f>E465</f>
        <v>17668.599999999999</v>
      </c>
      <c r="F464" s="22">
        <f t="shared" ref="F464:G464" si="168">F465</f>
        <v>0</v>
      </c>
      <c r="G464" s="22">
        <f t="shared" si="168"/>
        <v>0</v>
      </c>
    </row>
    <row r="465" spans="2:7" s="2" customFormat="1" ht="31.5" x14ac:dyDescent="0.25">
      <c r="B465" s="5" t="s">
        <v>37</v>
      </c>
      <c r="C465" s="4" t="s">
        <v>490</v>
      </c>
      <c r="D465" s="4" t="s">
        <v>7</v>
      </c>
      <c r="E465" s="22">
        <v>17668.599999999999</v>
      </c>
      <c r="F465" s="22">
        <v>0</v>
      </c>
      <c r="G465" s="22">
        <v>0</v>
      </c>
    </row>
    <row r="466" spans="2:7" s="2" customFormat="1" ht="94.5" x14ac:dyDescent="0.25">
      <c r="B466" s="16" t="s">
        <v>98</v>
      </c>
      <c r="C466" s="4" t="s">
        <v>491</v>
      </c>
      <c r="D466" s="4" t="s">
        <v>4</v>
      </c>
      <c r="E466" s="22">
        <f>E467</f>
        <v>13200</v>
      </c>
      <c r="F466" s="22">
        <f>F467</f>
        <v>21000</v>
      </c>
      <c r="G466" s="22">
        <f>G467</f>
        <v>21000</v>
      </c>
    </row>
    <row r="467" spans="2:7" s="2" customFormat="1" ht="15.75" x14ac:dyDescent="0.25">
      <c r="B467" s="1" t="s">
        <v>44</v>
      </c>
      <c r="C467" s="4" t="s">
        <v>491</v>
      </c>
      <c r="D467" s="4" t="s">
        <v>45</v>
      </c>
      <c r="E467" s="22">
        <v>13200</v>
      </c>
      <c r="F467" s="22">
        <v>21000</v>
      </c>
      <c r="G467" s="22">
        <v>21000</v>
      </c>
    </row>
    <row r="468" spans="2:7" ht="15.75" x14ac:dyDescent="0.25">
      <c r="B468" s="14" t="s">
        <v>59</v>
      </c>
      <c r="C468" s="12"/>
      <c r="D468" s="12"/>
      <c r="E468" s="21">
        <f>E11+E123+E162+E209+E231+E269+E277+E282+E291+E330+E343+E358+E366+E142+E157+E117+E217</f>
        <v>1614421.2899999996</v>
      </c>
      <c r="F468" s="21">
        <f>F11+F123+F162+F209+F231+F269+F277+F282+F291+F330+F343+F358+F366+F142+F157+F117+F217</f>
        <v>1471251.6</v>
      </c>
      <c r="G468" s="21">
        <f>G11+G123+G162+G209+G231+G269+G277+G282+G291+G330+G343+G358+G366+G142+G157+G117+G217</f>
        <v>1504829.7</v>
      </c>
    </row>
  </sheetData>
  <mergeCells count="13">
    <mergeCell ref="B1:B2"/>
    <mergeCell ref="C1:E1"/>
    <mergeCell ref="F8:F10"/>
    <mergeCell ref="B8:B10"/>
    <mergeCell ref="B7:G7"/>
    <mergeCell ref="C8:D8"/>
    <mergeCell ref="B4:G5"/>
    <mergeCell ref="E8:E10"/>
    <mergeCell ref="C9:C10"/>
    <mergeCell ref="D9:D10"/>
    <mergeCell ref="G8:G10"/>
    <mergeCell ref="B3:G3"/>
    <mergeCell ref="C2:G2"/>
  </mergeCells>
  <pageMargins left="0.51181102362204722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</dc:creator>
  <cp:lastModifiedBy>Ольга А. Горюшкина</cp:lastModifiedBy>
  <cp:lastPrinted>2025-07-21T11:01:53Z</cp:lastPrinted>
  <dcterms:created xsi:type="dcterms:W3CDTF">2014-10-29T08:03:50Z</dcterms:created>
  <dcterms:modified xsi:type="dcterms:W3CDTF">2025-12-23T11:09:21Z</dcterms:modified>
</cp:coreProperties>
</file>